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_PRÁCE\Hodonín\Hodonín - Nemocnice\DPS asfaltova komunikace\rozpočet\"/>
    </mc:Choice>
  </mc:AlternateContent>
  <bookViews>
    <workbookView xWindow="0" yWindow="0" windowWidth="28800" windowHeight="11835"/>
  </bookViews>
  <sheets>
    <sheet name="Krycí list" sheetId="1" r:id="rId1"/>
    <sheet name="Rekapitulace" sheetId="2" r:id="rId2"/>
    <sheet name="so 01" sheetId="3" r:id="rId3"/>
    <sheet name="so 02" sheetId="4" r:id="rId4"/>
    <sheet name="so 03" sheetId="5" r:id="rId5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 localSheetId="3">'so 02'!#REF!</definedName>
    <definedName name="Dodavka0" localSheetId="4">'so 03'!#REF!</definedName>
    <definedName name="Dodavka0">'so 01'!#REF!</definedName>
    <definedName name="HSV">Rekapitulace!$E$13</definedName>
    <definedName name="HSV0" localSheetId="3">'so 02'!#REF!</definedName>
    <definedName name="HSV0" localSheetId="4">'so 03'!#REF!</definedName>
    <definedName name="HSV0">'so 01'!#REF!</definedName>
    <definedName name="HZS">Rekapitulace!$I$13</definedName>
    <definedName name="HZS0" localSheetId="3">'so 02'!#REF!</definedName>
    <definedName name="HZS0" localSheetId="4">'so 03'!#REF!</definedName>
    <definedName name="HZS0">'so 01'!#REF!</definedName>
    <definedName name="JKSO">'Krycí list'!$F$4</definedName>
    <definedName name="MJ">'Krycí list'!$G$4</definedName>
    <definedName name="Mont">Rekapitulace!$H$13</definedName>
    <definedName name="Montaz0" localSheetId="3">'so 02'!#REF!</definedName>
    <definedName name="Montaz0" localSheetId="4">'so 03'!#REF!</definedName>
    <definedName name="Montaz0">'so 01'!#REF!</definedName>
    <definedName name="NazevDilu">Rekapitulace!$B$6</definedName>
    <definedName name="nazevobjektu">'Krycí list'!$C$4</definedName>
    <definedName name="nazevstavby">'Krycí list'!$B$6</definedName>
    <definedName name="_xlnm.Print_Titles" localSheetId="1">Rekapitulace!$1:$6</definedName>
    <definedName name="_xlnm.Print_Titles" localSheetId="2">'so 01'!$1:$6</definedName>
    <definedName name="_xlnm.Print_Titles" localSheetId="3">'so 02'!$1:$6</definedName>
    <definedName name="_xlnm.Print_Titles" localSheetId="4">'so 03'!$1:$6</definedName>
    <definedName name="Objednatel">'Krycí list'!$C$8</definedName>
    <definedName name="_xlnm.Print_Area" localSheetId="0">'Krycí list'!$A$1:$G$43</definedName>
    <definedName name="_xlnm.Print_Area" localSheetId="1">Rekapitulace!$A$1:$I$50</definedName>
    <definedName name="_xlnm.Print_Area" localSheetId="2">'so 01'!$A$1:$G$84</definedName>
    <definedName name="_xlnm.Print_Area" localSheetId="3">'so 02'!$A$1:$G$78</definedName>
    <definedName name="_xlnm.Print_Area" localSheetId="4">'so 03'!$A$1:$G$33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 localSheetId="3">'so 02'!#REF!</definedName>
    <definedName name="PSV0" localSheetId="4">'so 03'!#REF!</definedName>
    <definedName name="PSV0">'so 01'!#REF!</definedName>
    <definedName name="SloupecCC" localSheetId="3">'so 02'!$G$6</definedName>
    <definedName name="SloupecCC" localSheetId="4">'so 03'!$G$6</definedName>
    <definedName name="SloupecCC">'so 01'!$G$6</definedName>
    <definedName name="SloupecCisloPol" localSheetId="3">'so 02'!$B$6</definedName>
    <definedName name="SloupecCisloPol" localSheetId="4">'so 03'!$B$6</definedName>
    <definedName name="SloupecCisloPol">'so 01'!$B$6</definedName>
    <definedName name="SloupecJC" localSheetId="3">'so 02'!$F$6</definedName>
    <definedName name="SloupecJC" localSheetId="4">'so 03'!$F$6</definedName>
    <definedName name="SloupecJC">'so 01'!$F$6</definedName>
    <definedName name="SloupecMJ" localSheetId="3">'so 02'!$D$6</definedName>
    <definedName name="SloupecMJ" localSheetId="4">'so 03'!$D$6</definedName>
    <definedName name="SloupecMJ">'so 01'!$D$6</definedName>
    <definedName name="SloupecMnozstvi" localSheetId="3">'so 02'!$E$6</definedName>
    <definedName name="SloupecMnozstvi" localSheetId="4">'so 03'!$E$6</definedName>
    <definedName name="SloupecMnozstvi">'so 01'!$E$6</definedName>
    <definedName name="SloupecNazPol" localSheetId="3">'so 02'!$C$6</definedName>
    <definedName name="SloupecNazPol" localSheetId="4">'so 03'!$C$6</definedName>
    <definedName name="SloupecNazPol">'so 01'!$C$6</definedName>
    <definedName name="SloupecPC" localSheetId="3">'so 02'!$A$6</definedName>
    <definedName name="SloupecPC" localSheetId="4">'so 03'!$A$6</definedName>
    <definedName name="SloupecPC">'so 01'!$A$6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opt" localSheetId="2" hidden="1">'so 01'!#REF!</definedName>
    <definedName name="solver_opt" localSheetId="3" hidden="1">'so 02'!#REF!</definedName>
    <definedName name="solver_opt" localSheetId="4" hidden="1">'so 03'!#REF!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val" localSheetId="2" hidden="1">0</definedName>
    <definedName name="solver_val" localSheetId="3" hidden="1">0</definedName>
    <definedName name="solver_val" localSheetId="4" hidden="1">0</definedName>
    <definedName name="Typ" localSheetId="3">'so 02'!#REF!</definedName>
    <definedName name="Typ" localSheetId="4">'so 03'!#REF!</definedName>
    <definedName name="Typ">'so 01'!#REF!</definedName>
    <definedName name="VRN">Rekapitulace!$H$38</definedName>
    <definedName name="VRNKc">Rekapitulace!$E$37</definedName>
    <definedName name="VRNnazev">Rekapitulace!$A$37</definedName>
    <definedName name="VRNproc">Rekapitulace!$F$37</definedName>
    <definedName name="VRNzakl">Rekapitulace!$G$37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2" l="1"/>
  <c r="B30" i="2"/>
  <c r="B29" i="2"/>
  <c r="B28" i="2"/>
  <c r="A26" i="2"/>
  <c r="I30" i="2"/>
  <c r="H30" i="2"/>
  <c r="G30" i="2"/>
  <c r="F30" i="2"/>
  <c r="I29" i="2"/>
  <c r="H29" i="2"/>
  <c r="G29" i="2"/>
  <c r="F29" i="2"/>
  <c r="I28" i="2"/>
  <c r="H28" i="2"/>
  <c r="H32" i="2" s="1"/>
  <c r="G28" i="2"/>
  <c r="F28" i="2"/>
  <c r="C33" i="5"/>
  <c r="G31" i="5"/>
  <c r="G33" i="5" s="1"/>
  <c r="E31" i="2" s="1"/>
  <c r="C29" i="5"/>
  <c r="G28" i="5"/>
  <c r="G26" i="5"/>
  <c r="G25" i="5"/>
  <c r="G29" i="5" s="1"/>
  <c r="E30" i="2" s="1"/>
  <c r="C23" i="5"/>
  <c r="G22" i="5"/>
  <c r="G21" i="5"/>
  <c r="G20" i="5"/>
  <c r="G19" i="5"/>
  <c r="G18" i="5"/>
  <c r="C16" i="5"/>
  <c r="G15" i="5"/>
  <c r="G14" i="5"/>
  <c r="G13" i="5"/>
  <c r="G12" i="5"/>
  <c r="G10" i="5"/>
  <c r="G8" i="5"/>
  <c r="G23" i="5" l="1"/>
  <c r="E29" i="2" s="1"/>
  <c r="I32" i="2"/>
  <c r="F32" i="2"/>
  <c r="G32" i="2"/>
  <c r="G16" i="5"/>
  <c r="E28" i="2" s="1"/>
  <c r="E32" i="2" s="1"/>
  <c r="BE33" i="5" l="1"/>
  <c r="BD33" i="5"/>
  <c r="BC33" i="5"/>
  <c r="BB33" i="5"/>
  <c r="BA33" i="5"/>
  <c r="BE32" i="5"/>
  <c r="BD32" i="5"/>
  <c r="BC32" i="5"/>
  <c r="BB32" i="5"/>
  <c r="BA32" i="5"/>
  <c r="BE31" i="5"/>
  <c r="BD31" i="5"/>
  <c r="BC31" i="5"/>
  <c r="BB31" i="5"/>
  <c r="BA31" i="5"/>
  <c r="BE30" i="5"/>
  <c r="BD30" i="5"/>
  <c r="BC30" i="5"/>
  <c r="BB30" i="5"/>
  <c r="BA30" i="5"/>
  <c r="BE29" i="5"/>
  <c r="BD29" i="5"/>
  <c r="BC29" i="5"/>
  <c r="BB29" i="5"/>
  <c r="BA29" i="5"/>
  <c r="BE28" i="5"/>
  <c r="BD28" i="5"/>
  <c r="BC28" i="5"/>
  <c r="BB28" i="5"/>
  <c r="BA28" i="5"/>
  <c r="BE24" i="5"/>
  <c r="BD24" i="5"/>
  <c r="BC24" i="5"/>
  <c r="BB24" i="5"/>
  <c r="BA24" i="5"/>
  <c r="BE23" i="5"/>
  <c r="BD23" i="5"/>
  <c r="BC23" i="5"/>
  <c r="BB23" i="5"/>
  <c r="BA23" i="5"/>
  <c r="BE22" i="5"/>
  <c r="BD22" i="5"/>
  <c r="BC22" i="5"/>
  <c r="BB22" i="5"/>
  <c r="BA22" i="5"/>
  <c r="BE20" i="5"/>
  <c r="BD20" i="5"/>
  <c r="BC20" i="5"/>
  <c r="BB20" i="5"/>
  <c r="BA20" i="5"/>
  <c r="BE19" i="5"/>
  <c r="BD19" i="5"/>
  <c r="BC19" i="5"/>
  <c r="BB19" i="5"/>
  <c r="BA19" i="5"/>
  <c r="BE16" i="5"/>
  <c r="BD16" i="5"/>
  <c r="BC16" i="5"/>
  <c r="BB16" i="5"/>
  <c r="BA16" i="5"/>
  <c r="BE14" i="5"/>
  <c r="BD14" i="5"/>
  <c r="BC14" i="5"/>
  <c r="BB14" i="5"/>
  <c r="BA14" i="5"/>
  <c r="BE13" i="5"/>
  <c r="BD13" i="5"/>
  <c r="BC13" i="5"/>
  <c r="BB13" i="5"/>
  <c r="BA13" i="5"/>
  <c r="BE12" i="5"/>
  <c r="BD12" i="5"/>
  <c r="BC12" i="5"/>
  <c r="BB12" i="5"/>
  <c r="BA12" i="5"/>
  <c r="BE11" i="5"/>
  <c r="BD11" i="5"/>
  <c r="BC11" i="5"/>
  <c r="BB11" i="5"/>
  <c r="BA11" i="5"/>
  <c r="BE10" i="5"/>
  <c r="BD10" i="5"/>
  <c r="BC10" i="5"/>
  <c r="BB10" i="5"/>
  <c r="BA10" i="5"/>
  <c r="BE9" i="5"/>
  <c r="BD9" i="5"/>
  <c r="BC9" i="5"/>
  <c r="BB9" i="5"/>
  <c r="BA9" i="5"/>
  <c r="BE8" i="5"/>
  <c r="BD8" i="5"/>
  <c r="BC8" i="5"/>
  <c r="BB8" i="5"/>
  <c r="C3" i="5"/>
  <c r="BD26" i="5" l="1"/>
  <c r="BE26" i="5"/>
  <c r="BB26" i="5"/>
  <c r="BC26" i="5"/>
  <c r="BA8" i="5"/>
  <c r="BA26" i="5" s="1"/>
  <c r="G37" i="3"/>
  <c r="G27" i="4" l="1"/>
  <c r="B23" i="2" l="1"/>
  <c r="B22" i="2"/>
  <c r="B21" i="2"/>
  <c r="B20" i="2"/>
  <c r="B19" i="2"/>
  <c r="B12" i="2"/>
  <c r="B11" i="2"/>
  <c r="B10" i="2"/>
  <c r="B9" i="2"/>
  <c r="C81" i="4"/>
  <c r="G79" i="4"/>
  <c r="G81" i="4" s="1"/>
  <c r="E23" i="2" s="1"/>
  <c r="C77" i="4"/>
  <c r="G75" i="4"/>
  <c r="G73" i="4"/>
  <c r="G72" i="4"/>
  <c r="G71" i="4"/>
  <c r="G69" i="4"/>
  <c r="C67" i="4"/>
  <c r="G66" i="4"/>
  <c r="G65" i="4"/>
  <c r="C63" i="4"/>
  <c r="G61" i="4"/>
  <c r="G60" i="4"/>
  <c r="G58" i="4"/>
  <c r="G56" i="4"/>
  <c r="G54" i="4"/>
  <c r="G52" i="4"/>
  <c r="G50" i="4"/>
  <c r="G49" i="4"/>
  <c r="G48" i="4"/>
  <c r="G47" i="4"/>
  <c r="C45" i="4"/>
  <c r="G44" i="4"/>
  <c r="G42" i="4"/>
  <c r="G41" i="4"/>
  <c r="C39" i="4"/>
  <c r="G38" i="4"/>
  <c r="G36" i="4"/>
  <c r="G35" i="4"/>
  <c r="G33" i="4"/>
  <c r="G31" i="4"/>
  <c r="G30" i="4"/>
  <c r="G29" i="4"/>
  <c r="G28" i="4"/>
  <c r="C25" i="4"/>
  <c r="G23" i="4"/>
  <c r="G22" i="4"/>
  <c r="G21" i="4"/>
  <c r="G19" i="4"/>
  <c r="G18" i="4"/>
  <c r="G15" i="4"/>
  <c r="G13" i="4"/>
  <c r="G12" i="4"/>
  <c r="G11" i="4"/>
  <c r="G9" i="4"/>
  <c r="G8" i="4"/>
  <c r="C94" i="3"/>
  <c r="G92" i="3"/>
  <c r="G94" i="3" s="1"/>
  <c r="E12" i="2" s="1"/>
  <c r="C90" i="3"/>
  <c r="G88" i="3"/>
  <c r="G86" i="3"/>
  <c r="G85" i="3"/>
  <c r="G84" i="3"/>
  <c r="G82" i="3"/>
  <c r="G80" i="3"/>
  <c r="C78" i="3"/>
  <c r="G77" i="3"/>
  <c r="G75" i="3"/>
  <c r="G73" i="3"/>
  <c r="G72" i="3"/>
  <c r="G70" i="3"/>
  <c r="G68" i="3"/>
  <c r="G66" i="3"/>
  <c r="G64" i="3"/>
  <c r="G62" i="3"/>
  <c r="G61" i="3"/>
  <c r="G60" i="3"/>
  <c r="G59" i="3"/>
  <c r="C57" i="3"/>
  <c r="G56" i="3"/>
  <c r="G55" i="3"/>
  <c r="G53" i="3"/>
  <c r="G52" i="3"/>
  <c r="G51" i="3"/>
  <c r="G50" i="3"/>
  <c r="C48" i="3"/>
  <c r="G46" i="3"/>
  <c r="G44" i="3"/>
  <c r="G42" i="3"/>
  <c r="G41" i="3"/>
  <c r="G40" i="3"/>
  <c r="G38" i="3"/>
  <c r="G36" i="3"/>
  <c r="G35" i="3"/>
  <c r="G34" i="3"/>
  <c r="G33" i="3"/>
  <c r="G32" i="3"/>
  <c r="G31" i="3"/>
  <c r="G30" i="3"/>
  <c r="G28" i="3"/>
  <c r="C26" i="3"/>
  <c r="G24" i="3"/>
  <c r="G23" i="3"/>
  <c r="G22" i="3"/>
  <c r="G20" i="3"/>
  <c r="G19" i="3"/>
  <c r="G16" i="3"/>
  <c r="G14" i="3"/>
  <c r="G13" i="3"/>
  <c r="G12" i="3"/>
  <c r="G11" i="3"/>
  <c r="G10" i="3"/>
  <c r="G9" i="3"/>
  <c r="G8" i="3"/>
  <c r="G90" i="3" l="1"/>
  <c r="E11" i="2" s="1"/>
  <c r="G57" i="3"/>
  <c r="E9" i="2" s="1"/>
  <c r="G78" i="3"/>
  <c r="E10" i="2" s="1"/>
  <c r="G26" i="3"/>
  <c r="E7" i="2" s="1"/>
  <c r="G48" i="3"/>
  <c r="E8" i="2" s="1"/>
  <c r="G25" i="4"/>
  <c r="E17" i="2" s="1"/>
  <c r="G67" i="4"/>
  <c r="E21" i="2" s="1"/>
  <c r="G39" i="4"/>
  <c r="E18" i="2" s="1"/>
  <c r="G45" i="4"/>
  <c r="E19" i="2" s="1"/>
  <c r="G63" i="4"/>
  <c r="E20" i="2" s="1"/>
  <c r="G77" i="4"/>
  <c r="E22" i="2" s="1"/>
  <c r="B18" i="2"/>
  <c r="B17" i="2"/>
  <c r="A15" i="2"/>
  <c r="A5" i="2"/>
  <c r="I23" i="2"/>
  <c r="H23" i="2"/>
  <c r="G23" i="2"/>
  <c r="F23" i="2"/>
  <c r="H22" i="2"/>
  <c r="G22" i="2"/>
  <c r="F22" i="2"/>
  <c r="I20" i="2"/>
  <c r="H20" i="2"/>
  <c r="G20" i="2"/>
  <c r="F20" i="2"/>
  <c r="I17" i="2"/>
  <c r="H17" i="2"/>
  <c r="G17" i="2"/>
  <c r="F17" i="2"/>
  <c r="I50" i="2"/>
  <c r="H50" i="2"/>
  <c r="G50" i="2"/>
  <c r="F50" i="2"/>
  <c r="E50" i="2"/>
  <c r="G21" i="1" s="1"/>
  <c r="G22" i="1" s="1"/>
  <c r="E24" i="2" l="1"/>
  <c r="BE78" i="4" l="1"/>
  <c r="BD78" i="4"/>
  <c r="BC78" i="4"/>
  <c r="BB78" i="4"/>
  <c r="BA78" i="4"/>
  <c r="BE77" i="4"/>
  <c r="BD77" i="4"/>
  <c r="BC77" i="4"/>
  <c r="BB77" i="4"/>
  <c r="BA77" i="4"/>
  <c r="BE76" i="4"/>
  <c r="BD76" i="4"/>
  <c r="BC76" i="4"/>
  <c r="BB76" i="4"/>
  <c r="BA76" i="4"/>
  <c r="BE74" i="4"/>
  <c r="BD74" i="4"/>
  <c r="BC74" i="4"/>
  <c r="BB74" i="4"/>
  <c r="BE71" i="4"/>
  <c r="BD71" i="4"/>
  <c r="BC71" i="4"/>
  <c r="BB71" i="4"/>
  <c r="BA71" i="4"/>
  <c r="BE69" i="4"/>
  <c r="BD69" i="4"/>
  <c r="BC69" i="4"/>
  <c r="BB69" i="4"/>
  <c r="BA69" i="4"/>
  <c r="BE67" i="4"/>
  <c r="BD67" i="4"/>
  <c r="BC67" i="4"/>
  <c r="BB67" i="4"/>
  <c r="BA67" i="4"/>
  <c r="BE66" i="4"/>
  <c r="BD66" i="4"/>
  <c r="BC66" i="4"/>
  <c r="BB66" i="4"/>
  <c r="BA66" i="4"/>
  <c r="BE64" i="4"/>
  <c r="BD64" i="4"/>
  <c r="BC64" i="4"/>
  <c r="BB64" i="4"/>
  <c r="BA64" i="4"/>
  <c r="BE62" i="4"/>
  <c r="BD62" i="4"/>
  <c r="BC62" i="4"/>
  <c r="BB62" i="4"/>
  <c r="BA62" i="4"/>
  <c r="BE60" i="4"/>
  <c r="BD60" i="4"/>
  <c r="BC60" i="4"/>
  <c r="BB60" i="4"/>
  <c r="BA60" i="4"/>
  <c r="BE58" i="4"/>
  <c r="BD58" i="4"/>
  <c r="BC58" i="4"/>
  <c r="BB58" i="4"/>
  <c r="BA58" i="4"/>
  <c r="BE56" i="4"/>
  <c r="BD56" i="4"/>
  <c r="BC56" i="4"/>
  <c r="BB56" i="4"/>
  <c r="BA56" i="4"/>
  <c r="BE55" i="4"/>
  <c r="BD55" i="4"/>
  <c r="BC55" i="4"/>
  <c r="BB55" i="4"/>
  <c r="BA55" i="4"/>
  <c r="BE54" i="4"/>
  <c r="BD54" i="4"/>
  <c r="BC54" i="4"/>
  <c r="BB54" i="4"/>
  <c r="BA54" i="4"/>
  <c r="BE53" i="4"/>
  <c r="BD53" i="4"/>
  <c r="BC53" i="4"/>
  <c r="BB53" i="4"/>
  <c r="BE50" i="4"/>
  <c r="BD50" i="4"/>
  <c r="BC50" i="4"/>
  <c r="BB50" i="4"/>
  <c r="BA50" i="4"/>
  <c r="BE49" i="4"/>
  <c r="BD49" i="4"/>
  <c r="BC49" i="4"/>
  <c r="BB49" i="4"/>
  <c r="BA49" i="4"/>
  <c r="BE47" i="4"/>
  <c r="BD47" i="4"/>
  <c r="BC47" i="4"/>
  <c r="BB47" i="4"/>
  <c r="BA47" i="4"/>
  <c r="BE46" i="4"/>
  <c r="BD46" i="4"/>
  <c r="BC46" i="4"/>
  <c r="BB46" i="4"/>
  <c r="BA46" i="4"/>
  <c r="BE45" i="4"/>
  <c r="BD45" i="4"/>
  <c r="BC45" i="4"/>
  <c r="BB45" i="4"/>
  <c r="BA45" i="4"/>
  <c r="BE44" i="4"/>
  <c r="BD44" i="4"/>
  <c r="BC44" i="4"/>
  <c r="BB44" i="4"/>
  <c r="BE40" i="4"/>
  <c r="BD40" i="4"/>
  <c r="BC40" i="4"/>
  <c r="BB40" i="4"/>
  <c r="BA40" i="4"/>
  <c r="BE38" i="4"/>
  <c r="BD38" i="4"/>
  <c r="BC38" i="4"/>
  <c r="BB38" i="4"/>
  <c r="BA38" i="4"/>
  <c r="BE36" i="4"/>
  <c r="BD36" i="4"/>
  <c r="BC36" i="4"/>
  <c r="BB36" i="4"/>
  <c r="BA36" i="4"/>
  <c r="BE34" i="4"/>
  <c r="BD34" i="4"/>
  <c r="BC34" i="4"/>
  <c r="BB34" i="4"/>
  <c r="BA34" i="4"/>
  <c r="BE33" i="4"/>
  <c r="BD33" i="4"/>
  <c r="BC33" i="4"/>
  <c r="BB33" i="4"/>
  <c r="BA33" i="4"/>
  <c r="BE32" i="4"/>
  <c r="BD32" i="4"/>
  <c r="BC32" i="4"/>
  <c r="BB32" i="4"/>
  <c r="BA32" i="4"/>
  <c r="BE31" i="4"/>
  <c r="BD31" i="4"/>
  <c r="BC31" i="4"/>
  <c r="BB31" i="4"/>
  <c r="BA31" i="4"/>
  <c r="BE30" i="4"/>
  <c r="BD30" i="4"/>
  <c r="BC30" i="4"/>
  <c r="BB30" i="4"/>
  <c r="BA30" i="4"/>
  <c r="BE29" i="4"/>
  <c r="BD29" i="4"/>
  <c r="BC29" i="4"/>
  <c r="BB29" i="4"/>
  <c r="BA29" i="4"/>
  <c r="BE28" i="4"/>
  <c r="BD28" i="4"/>
  <c r="BC28" i="4"/>
  <c r="BB28" i="4"/>
  <c r="BA28" i="4"/>
  <c r="BE24" i="4"/>
  <c r="BD24" i="4"/>
  <c r="BC24" i="4"/>
  <c r="BB24" i="4"/>
  <c r="BA24" i="4"/>
  <c r="BE23" i="4"/>
  <c r="BD23" i="4"/>
  <c r="BC23" i="4"/>
  <c r="BB23" i="4"/>
  <c r="BA23" i="4"/>
  <c r="BE22" i="4"/>
  <c r="BD22" i="4"/>
  <c r="BC22" i="4"/>
  <c r="BB22" i="4"/>
  <c r="BA22" i="4"/>
  <c r="BE20" i="4"/>
  <c r="BD20" i="4"/>
  <c r="BC20" i="4"/>
  <c r="BB20" i="4"/>
  <c r="BA20" i="4"/>
  <c r="BE19" i="4"/>
  <c r="BD19" i="4"/>
  <c r="BC19" i="4"/>
  <c r="BB19" i="4"/>
  <c r="BA19" i="4"/>
  <c r="BE16" i="4"/>
  <c r="BD16" i="4"/>
  <c r="BC16" i="4"/>
  <c r="BB16" i="4"/>
  <c r="BA16" i="4"/>
  <c r="BE14" i="4"/>
  <c r="BD14" i="4"/>
  <c r="BC14" i="4"/>
  <c r="BB14" i="4"/>
  <c r="BA14" i="4"/>
  <c r="BE13" i="4"/>
  <c r="BD13" i="4"/>
  <c r="BC13" i="4"/>
  <c r="BB13" i="4"/>
  <c r="BA13" i="4"/>
  <c r="BE12" i="4"/>
  <c r="BD12" i="4"/>
  <c r="BC12" i="4"/>
  <c r="BB12" i="4"/>
  <c r="BA12" i="4"/>
  <c r="BE11" i="4"/>
  <c r="BD11" i="4"/>
  <c r="BC11" i="4"/>
  <c r="BB11" i="4"/>
  <c r="BA11" i="4"/>
  <c r="BE10" i="4"/>
  <c r="BD10" i="4"/>
  <c r="BC10" i="4"/>
  <c r="BB10" i="4"/>
  <c r="BA10" i="4"/>
  <c r="BE9" i="4"/>
  <c r="BD9" i="4"/>
  <c r="BC9" i="4"/>
  <c r="BB9" i="4"/>
  <c r="BA9" i="4"/>
  <c r="BE8" i="4"/>
  <c r="BD8" i="4"/>
  <c r="BC8" i="4"/>
  <c r="BB8" i="4"/>
  <c r="BA8" i="4"/>
  <c r="C3" i="4"/>
  <c r="BB72" i="4" l="1"/>
  <c r="BD42" i="4"/>
  <c r="BD51" i="4"/>
  <c r="BC26" i="4"/>
  <c r="BB42" i="4"/>
  <c r="BE51" i="4"/>
  <c r="BD26" i="4"/>
  <c r="BE26" i="4"/>
  <c r="BC42" i="4"/>
  <c r="BC72" i="4"/>
  <c r="BB26" i="4"/>
  <c r="BB51" i="4"/>
  <c r="BD72" i="4"/>
  <c r="BE42" i="4"/>
  <c r="BC51" i="4"/>
  <c r="BE72" i="4"/>
  <c r="BA26" i="4"/>
  <c r="BA42" i="4"/>
  <c r="BA74" i="4"/>
  <c r="BA53" i="4"/>
  <c r="BA72" i="4" s="1"/>
  <c r="BA44" i="4"/>
  <c r="BA51" i="4" s="1"/>
  <c r="BE82" i="3"/>
  <c r="BD82" i="3"/>
  <c r="BD84" i="3" s="1"/>
  <c r="H12" i="2" s="1"/>
  <c r="BC82" i="3"/>
  <c r="BC84" i="3" s="1"/>
  <c r="G12" i="2" s="1"/>
  <c r="BB82" i="3"/>
  <c r="BB84" i="3" s="1"/>
  <c r="F12" i="2" s="1"/>
  <c r="BA82" i="3"/>
  <c r="BA84" i="3" s="1"/>
  <c r="BE84" i="3"/>
  <c r="I12" i="2" s="1"/>
  <c r="BE78" i="3"/>
  <c r="BD78" i="3"/>
  <c r="BC78" i="3"/>
  <c r="BB78" i="3"/>
  <c r="BA78" i="3"/>
  <c r="BE77" i="3"/>
  <c r="BD77" i="3"/>
  <c r="BC77" i="3"/>
  <c r="BB77" i="3"/>
  <c r="BA77" i="3"/>
  <c r="BE76" i="3"/>
  <c r="BD76" i="3"/>
  <c r="BC76" i="3"/>
  <c r="BB76" i="3"/>
  <c r="BA76" i="3"/>
  <c r="BE74" i="3"/>
  <c r="BD74" i="3"/>
  <c r="BC74" i="3"/>
  <c r="BB74" i="3"/>
  <c r="BA74" i="3"/>
  <c r="BE71" i="3"/>
  <c r="BD71" i="3"/>
  <c r="BC71" i="3"/>
  <c r="BB71" i="3"/>
  <c r="BA71" i="3"/>
  <c r="BE69" i="3"/>
  <c r="BD69" i="3"/>
  <c r="BC69" i="3"/>
  <c r="BB69" i="3"/>
  <c r="BA69" i="3"/>
  <c r="BE67" i="3"/>
  <c r="BD67" i="3"/>
  <c r="BC67" i="3"/>
  <c r="BB67" i="3"/>
  <c r="BA67" i="3"/>
  <c r="BE66" i="3"/>
  <c r="BD66" i="3"/>
  <c r="BC66" i="3"/>
  <c r="BB66" i="3"/>
  <c r="BA66" i="3"/>
  <c r="BE64" i="3"/>
  <c r="BD64" i="3"/>
  <c r="BC64" i="3"/>
  <c r="BB64" i="3"/>
  <c r="BA64" i="3"/>
  <c r="BE62" i="3"/>
  <c r="BD62" i="3"/>
  <c r="BC62" i="3"/>
  <c r="BB62" i="3"/>
  <c r="BA62" i="3"/>
  <c r="BE60" i="3"/>
  <c r="I19" i="2" s="1"/>
  <c r="BD60" i="3"/>
  <c r="H19" i="2" s="1"/>
  <c r="BC60" i="3"/>
  <c r="G19" i="2" s="1"/>
  <c r="BB60" i="3"/>
  <c r="F19" i="2" s="1"/>
  <c r="BA60" i="3"/>
  <c r="BE58" i="3"/>
  <c r="BD58" i="3"/>
  <c r="BC58" i="3"/>
  <c r="BB58" i="3"/>
  <c r="BA58" i="3"/>
  <c r="BE56" i="3"/>
  <c r="BD56" i="3"/>
  <c r="BC56" i="3"/>
  <c r="BB56" i="3"/>
  <c r="BA56" i="3"/>
  <c r="BE55" i="3"/>
  <c r="BD55" i="3"/>
  <c r="BC55" i="3"/>
  <c r="BB55" i="3"/>
  <c r="BA55" i="3"/>
  <c r="BE54" i="3"/>
  <c r="BD54" i="3"/>
  <c r="BC54" i="3"/>
  <c r="BB54" i="3"/>
  <c r="BA54" i="3"/>
  <c r="BE53" i="3"/>
  <c r="BD53" i="3"/>
  <c r="BC53" i="3"/>
  <c r="BB53" i="3"/>
  <c r="BA53" i="3"/>
  <c r="BE50" i="3"/>
  <c r="BD50" i="3"/>
  <c r="BC50" i="3"/>
  <c r="BB50" i="3"/>
  <c r="BA50" i="3"/>
  <c r="BE49" i="3"/>
  <c r="BD49" i="3"/>
  <c r="BC49" i="3"/>
  <c r="BB49" i="3"/>
  <c r="BA49" i="3"/>
  <c r="BE47" i="3"/>
  <c r="BD47" i="3"/>
  <c r="BC47" i="3"/>
  <c r="BB47" i="3"/>
  <c r="BA47" i="3"/>
  <c r="BE46" i="3"/>
  <c r="BD46" i="3"/>
  <c r="BC46" i="3"/>
  <c r="BB46" i="3"/>
  <c r="BA46" i="3"/>
  <c r="BE45" i="3"/>
  <c r="BD45" i="3"/>
  <c r="BC45" i="3"/>
  <c r="BB45" i="3"/>
  <c r="BA45" i="3"/>
  <c r="BE44" i="3"/>
  <c r="BD44" i="3"/>
  <c r="BC44" i="3"/>
  <c r="BB44" i="3"/>
  <c r="BA44" i="3"/>
  <c r="BE40" i="3"/>
  <c r="BD40" i="3"/>
  <c r="BC40" i="3"/>
  <c r="BB40" i="3"/>
  <c r="BA40" i="3"/>
  <c r="BE38" i="3"/>
  <c r="BD38" i="3"/>
  <c r="BC38" i="3"/>
  <c r="BB38" i="3"/>
  <c r="BA38" i="3"/>
  <c r="BE36" i="3"/>
  <c r="BD36" i="3"/>
  <c r="BC36" i="3"/>
  <c r="BB36" i="3"/>
  <c r="BA36" i="3"/>
  <c r="BE34" i="3"/>
  <c r="BD34" i="3"/>
  <c r="BC34" i="3"/>
  <c r="BB34" i="3"/>
  <c r="BA34" i="3"/>
  <c r="BE33" i="3"/>
  <c r="BD33" i="3"/>
  <c r="BC33" i="3"/>
  <c r="BB33" i="3"/>
  <c r="BA33" i="3"/>
  <c r="BE32" i="3"/>
  <c r="BD32" i="3"/>
  <c r="BC32" i="3"/>
  <c r="BB32" i="3"/>
  <c r="BA32" i="3"/>
  <c r="BE31" i="3"/>
  <c r="BD31" i="3"/>
  <c r="BC31" i="3"/>
  <c r="BB31" i="3"/>
  <c r="BA31" i="3"/>
  <c r="BE30" i="3"/>
  <c r="BD30" i="3"/>
  <c r="BC30" i="3"/>
  <c r="BB30" i="3"/>
  <c r="BA30" i="3"/>
  <c r="BE29" i="3"/>
  <c r="BD29" i="3"/>
  <c r="BC29" i="3"/>
  <c r="BB29" i="3"/>
  <c r="BA29" i="3"/>
  <c r="BE28" i="3"/>
  <c r="BD28" i="3"/>
  <c r="BC28" i="3"/>
  <c r="BB28" i="3"/>
  <c r="BA28" i="3"/>
  <c r="B8" i="2"/>
  <c r="A8" i="2"/>
  <c r="BE24" i="3"/>
  <c r="BD24" i="3"/>
  <c r="BC24" i="3"/>
  <c r="BB24" i="3"/>
  <c r="BA24" i="3"/>
  <c r="BE23" i="3"/>
  <c r="BD23" i="3"/>
  <c r="BC23" i="3"/>
  <c r="BB23" i="3"/>
  <c r="BA23" i="3"/>
  <c r="BE22" i="3"/>
  <c r="BD22" i="3"/>
  <c r="BC22" i="3"/>
  <c r="BB22" i="3"/>
  <c r="BA22" i="3"/>
  <c r="BE20" i="3"/>
  <c r="BD20" i="3"/>
  <c r="BC20" i="3"/>
  <c r="BB20" i="3"/>
  <c r="BA20" i="3"/>
  <c r="BE19" i="3"/>
  <c r="BD19" i="3"/>
  <c r="BC19" i="3"/>
  <c r="BB19" i="3"/>
  <c r="BA19" i="3"/>
  <c r="BE16" i="3"/>
  <c r="BD16" i="3"/>
  <c r="BC16" i="3"/>
  <c r="BB16" i="3"/>
  <c r="BA16" i="3"/>
  <c r="BE14" i="3"/>
  <c r="BD14" i="3"/>
  <c r="BC14" i="3"/>
  <c r="BB14" i="3"/>
  <c r="BA14" i="3"/>
  <c r="BE13" i="3"/>
  <c r="BD13" i="3"/>
  <c r="BC13" i="3"/>
  <c r="BB13" i="3"/>
  <c r="BA13" i="3"/>
  <c r="BE12" i="3"/>
  <c r="BD12" i="3"/>
  <c r="BC12" i="3"/>
  <c r="BB12" i="3"/>
  <c r="BA12" i="3"/>
  <c r="BE11" i="3"/>
  <c r="BD11" i="3"/>
  <c r="BC11" i="3"/>
  <c r="BB11" i="3"/>
  <c r="BA11" i="3"/>
  <c r="BE10" i="3"/>
  <c r="BD10" i="3"/>
  <c r="BC10" i="3"/>
  <c r="BB10" i="3"/>
  <c r="BA10" i="3"/>
  <c r="BE9" i="3"/>
  <c r="BD9" i="3"/>
  <c r="BC9" i="3"/>
  <c r="BB9" i="3"/>
  <c r="BA9" i="3"/>
  <c r="BE8" i="3"/>
  <c r="BD8" i="3"/>
  <c r="BC8" i="3"/>
  <c r="BB8" i="3"/>
  <c r="BA8" i="3"/>
  <c r="B7" i="2"/>
  <c r="A7" i="2"/>
  <c r="C3" i="3"/>
  <c r="C2" i="2"/>
  <c r="C1" i="2"/>
  <c r="F31" i="1"/>
  <c r="G8" i="1"/>
  <c r="BD42" i="3" l="1"/>
  <c r="H8" i="2" s="1"/>
  <c r="BD26" i="3"/>
  <c r="H7" i="2" s="1"/>
  <c r="BB42" i="3"/>
  <c r="F8" i="2" s="1"/>
  <c r="BB80" i="3"/>
  <c r="F11" i="2" s="1"/>
  <c r="BB51" i="3"/>
  <c r="BD72" i="3"/>
  <c r="H10" i="2" s="1"/>
  <c r="BE51" i="3"/>
  <c r="BA80" i="3"/>
  <c r="BE80" i="3"/>
  <c r="I11" i="2" s="1"/>
  <c r="BC26" i="3"/>
  <c r="G7" i="2" s="1"/>
  <c r="BE26" i="3"/>
  <c r="I7" i="2" s="1"/>
  <c r="BC42" i="3"/>
  <c r="G8" i="2" s="1"/>
  <c r="BE42" i="3"/>
  <c r="I8" i="2" s="1"/>
  <c r="BB72" i="3"/>
  <c r="F10" i="2" s="1"/>
  <c r="BB26" i="3"/>
  <c r="F7" i="2" s="1"/>
  <c r="BD51" i="3"/>
  <c r="BC51" i="3"/>
  <c r="BC72" i="3"/>
  <c r="G10" i="2" s="1"/>
  <c r="BE72" i="3"/>
  <c r="I10" i="2" s="1"/>
  <c r="BD80" i="3"/>
  <c r="H11" i="2" s="1"/>
  <c r="BC80" i="3"/>
  <c r="G11" i="2" s="1"/>
  <c r="BA26" i="3"/>
  <c r="BA42" i="3"/>
  <c r="BA51" i="3"/>
  <c r="BA72" i="3"/>
  <c r="H9" i="2" l="1"/>
  <c r="H18" i="2"/>
  <c r="H24" i="2" s="1"/>
  <c r="G9" i="2"/>
  <c r="G13" i="2" s="1"/>
  <c r="C14" i="1" s="1"/>
  <c r="G18" i="2"/>
  <c r="G24" i="2" s="1"/>
  <c r="I9" i="2"/>
  <c r="I13" i="2" s="1"/>
  <c r="C20" i="1" s="1"/>
  <c r="I18" i="2"/>
  <c r="I24" i="2" s="1"/>
  <c r="F9" i="2"/>
  <c r="F13" i="2" s="1"/>
  <c r="C17" i="1" s="1"/>
  <c r="F18" i="2"/>
  <c r="F24" i="2" s="1"/>
  <c r="H13" i="2"/>
  <c r="C15" i="1" s="1"/>
  <c r="E13" i="2"/>
  <c r="C16" i="1" s="1"/>
  <c r="C18" i="1" l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<sst xmlns="http://schemas.openxmlformats.org/spreadsheetml/2006/main" count="637" uniqueCount="285">
  <si>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</si>
  <si>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</si>
  <si>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</si>
  <si>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</si>
  <si>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</si>
  <si>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</si>
  <si>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</si>
  <si>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</si>
  <si>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</si>
  <si>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</si>
  <si>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</si>
  <si>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</si>
  <si>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</si>
  <si>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</si>
  <si>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</si>
  <si>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</si>
  <si>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</si>
  <si>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</si>
  <si>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</si>
  <si>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</si>
  <si>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</si>
  <si>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</si>
  <si>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</si>
  <si>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</si>
  <si>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</si>
  <si>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</si>
  <si>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</si>
  <si>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</si>
  <si>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</si>
  <si>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</si>
  <si>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</si>
  <si>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</si>
  <si>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</si>
  <si>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</si>
  <si>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</si>
  <si>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</si>
  <si>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</si>
  <si>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</si>
  <si>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</si>
  <si>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</si>
  <si>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</si>
  <si>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</si>
  <si>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</si>
  <si>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</si>
  <si>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</si>
  <si>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</si>
  <si>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</si>
  <si>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</si>
  <si>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</si>
  <si>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</si>
  <si>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</si>
  <si>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</si>
  <si>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</si>
  <si>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</si>
  <si>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</si>
  <si>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</si>
  <si>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</si>
  <si>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</si>
  <si>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</si>
  <si>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</si>
  <si>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</si>
  <si>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</si>
  <si>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</si>
  <si>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</si>
  <si>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</si>
  <si>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</si>
  <si>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</si>
  <si>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</si>
  <si>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113 10-6121.R00</t>
  </si>
  <si>
    <t xml:space="preserve">Rozebrání dlažeb z betonových dlaždic na sucho </t>
  </si>
  <si>
    <t>m2</t>
  </si>
  <si>
    <t>113 10-7241.R00</t>
  </si>
  <si>
    <t xml:space="preserve">Odstranění podkladu nad 200 m2, živičného tl.5 cm </t>
  </si>
  <si>
    <t>113 10-7231.R00</t>
  </si>
  <si>
    <t xml:space="preserve">Odstranění podkladu nad 200 m2, beton, tl.do 15 cm </t>
  </si>
  <si>
    <t>113 10-6211.R00</t>
  </si>
  <si>
    <t xml:space="preserve">Rozebrání dlažeb z velkých kostek v kam. těženém </t>
  </si>
  <si>
    <t>113 20-2111.R00</t>
  </si>
  <si>
    <t xml:space="preserve">Vytrhání obrub z krajníků nebo obrubníků stojatých </t>
  </si>
  <si>
    <t>m</t>
  </si>
  <si>
    <t>113 10-7222.R00</t>
  </si>
  <si>
    <t xml:space="preserve">Odstranění podkladu nad 200 m2,kam.drcené tl.20 cm </t>
  </si>
  <si>
    <t>122 20-1102.R00</t>
  </si>
  <si>
    <t xml:space="preserve">Odkopávky nezapažené v hor. 3 do 1000 m3 </t>
  </si>
  <si>
    <t>m3</t>
  </si>
  <si>
    <t>744,1-145,3*0,06-10*0,15-1592,2*0,15-76,6*0,1-1824,1*0,2</t>
  </si>
  <si>
    <t>zpětné dosypání za obrubou:-53,2</t>
  </si>
  <si>
    <t>171 20-1101.R00</t>
  </si>
  <si>
    <t xml:space="preserve">Uložení sypaniny do násypů nezhutněných </t>
  </si>
  <si>
    <t>181 10-1102.R00</t>
  </si>
  <si>
    <t xml:space="preserve">Úprava pláně v zářezech v hor. 1-4, se zhutněním </t>
  </si>
  <si>
    <t>1785,5*1,05</t>
  </si>
  <si>
    <t>180 40-2111.R00</t>
  </si>
  <si>
    <t>Založení trávníku parkového výsevem v rovině vč. dodávky travního semene</t>
  </si>
  <si>
    <t>182 00-1111.R00</t>
  </si>
  <si>
    <t xml:space="preserve">Plošná úprava terénu, nerovnosti do 10 cm v rovině </t>
  </si>
  <si>
    <t>199 00-0005.R00</t>
  </si>
  <si>
    <t xml:space="preserve">Poplatek za skládku zeminy 1- 4 </t>
  </si>
  <si>
    <t>t</t>
  </si>
  <si>
    <t>122,572*1,8</t>
  </si>
  <si>
    <t>5</t>
  </si>
  <si>
    <t>Komunikace</t>
  </si>
  <si>
    <t>564 86-1111.R00</t>
  </si>
  <si>
    <t xml:space="preserve">Podklad ze štěrkodrti po zhutnění tloušťky 20 cm </t>
  </si>
  <si>
    <t>564 85-1111.R00</t>
  </si>
  <si>
    <t xml:space="preserve">Podklad ze štěrkodrti po zhutnění tloušťky 15 cm </t>
  </si>
  <si>
    <t>567 12-2111.R00</t>
  </si>
  <si>
    <t>564 80-1112.R00</t>
  </si>
  <si>
    <t xml:space="preserve">Podklad ze štěrkodrti po zhutnění tloušťky 4 cm </t>
  </si>
  <si>
    <t>596 21-5021.R00</t>
  </si>
  <si>
    <t xml:space="preserve">Kladení zámkové dlažby tl. 6 cm do drtě tl. 4 cm </t>
  </si>
  <si>
    <t>596 21-5040.R00</t>
  </si>
  <si>
    <t xml:space="preserve">Kladení zámkové dlažby tl. 8 cm do drtě tl. 4 cm </t>
  </si>
  <si>
    <t>592-45110</t>
  </si>
  <si>
    <t xml:space="preserve">Dlažba sklad. HOLLAND 20x10x6 cm okrová </t>
  </si>
  <si>
    <t>350,1*1,01</t>
  </si>
  <si>
    <t>592-45267</t>
  </si>
  <si>
    <t xml:space="preserve">Dlažba BEST KLASIKO červená pro nevidomé 20x10x6 </t>
  </si>
  <si>
    <t>12,6*1,01</t>
  </si>
  <si>
    <t>592-45266</t>
  </si>
  <si>
    <t>103,6*1,01</t>
  </si>
  <si>
    <t>1319,2*1,01</t>
  </si>
  <si>
    <t>8</t>
  </si>
  <si>
    <t>Trubní vedení</t>
  </si>
  <si>
    <t>899 43-1111.R00</t>
  </si>
  <si>
    <t xml:space="preserve">Výšková úprava do 20 cm, zvýšení krytu šoupěte </t>
  </si>
  <si>
    <t>kus</t>
  </si>
  <si>
    <t>899 33-1111.R00</t>
  </si>
  <si>
    <t xml:space="preserve">Výšková úprava vstupu do 20 cm, zvýšení poklopu </t>
  </si>
  <si>
    <t>895 94-1311.R00</t>
  </si>
  <si>
    <t xml:space="preserve">Zřízení vpusti uliční z dílců typ UVB - 50 </t>
  </si>
  <si>
    <t>283-24270.A</t>
  </si>
  <si>
    <t xml:space="preserve">Fólie nopová z HDPE JUNOP tl. 0,6 mm, nopy 8 mm </t>
  </si>
  <si>
    <t>44*0,5*1,01</t>
  </si>
  <si>
    <t>x01</t>
  </si>
  <si>
    <t>chráničky sděl. kabelu - plast TK žlab vč. materiálu a zemních prací</t>
  </si>
  <si>
    <t>x02</t>
  </si>
  <si>
    <t>Příčný odvodňovací žlab, betonový monolit vč. mříží z pásoviny š. 0,5 m, hl. 0,35 m</t>
  </si>
  <si>
    <t>91</t>
  </si>
  <si>
    <t>Doplňující práce na komunikaci</t>
  </si>
  <si>
    <t>919 73-5112.R00</t>
  </si>
  <si>
    <t xml:space="preserve">Řezání stávajícího živičného krytu tl. 5 - 10 cm </t>
  </si>
  <si>
    <t>919 73-5122.R00</t>
  </si>
  <si>
    <t xml:space="preserve">Řezání stávajícího betonového krytu tl. 5 - 10 cm </t>
  </si>
  <si>
    <t>914 00-1111.R00</t>
  </si>
  <si>
    <t>Montáž svislých dopr.značek na sloupky, konzoly vč. dodávky značky, sloupku a patky</t>
  </si>
  <si>
    <t>592-17476</t>
  </si>
  <si>
    <t xml:space="preserve">Obrubník silniční nájezdový 1000/150/150 šedý </t>
  </si>
  <si>
    <t>35,7*1,01</t>
  </si>
  <si>
    <t>592-17480</t>
  </si>
  <si>
    <t xml:space="preserve">Obrubník silniční přechodový L 1000/150/150-250 </t>
  </si>
  <si>
    <t>10*1,01</t>
  </si>
  <si>
    <t>592-17481</t>
  </si>
  <si>
    <t xml:space="preserve">Obrubník silniční přechodový P 1000/150/150-250 </t>
  </si>
  <si>
    <t>592-17460</t>
  </si>
  <si>
    <t xml:space="preserve">Obrubník silniční dvouvrstvý ABO 2-15  100x15x25cm </t>
  </si>
  <si>
    <t>387,4*1,01</t>
  </si>
  <si>
    <t>592-17420</t>
  </si>
  <si>
    <t xml:space="preserve">Obrubník chodníkový ABO 13-10 1000/100/200 </t>
  </si>
  <si>
    <t>219,5*1,01</t>
  </si>
  <si>
    <t>917 76-2111.R00</t>
  </si>
  <si>
    <t xml:space="preserve">Osazení ležat. obrub. bet. s opěrou, lože z B 12,5 </t>
  </si>
  <si>
    <t>917 86-2111.R00</t>
  </si>
  <si>
    <t xml:space="preserve">Osazení stojat. obrub. bet. s opěrou,lože z B 12,5 </t>
  </si>
  <si>
    <t>387,4+20+219,5</t>
  </si>
  <si>
    <t>592-16211.6</t>
  </si>
  <si>
    <t xml:space="preserve">Přídlažba silniční nízká  ABK 50/25/8 přírodní </t>
  </si>
  <si>
    <t>458*2*1,01</t>
  </si>
  <si>
    <t>915 49-1211.R00</t>
  </si>
  <si>
    <t xml:space="preserve">Osazení vodícího proužku do MC,podkl.B12,5, 25 cm </t>
  </si>
  <si>
    <t>97</t>
  </si>
  <si>
    <t>Prorážení otvorů</t>
  </si>
  <si>
    <t>979 08-4214.R00</t>
  </si>
  <si>
    <t xml:space="preserve">Vodorovná doprava vybour. hmot po suchu do 2 km </t>
  </si>
  <si>
    <t>20,0514+156,0356+360,495+31,9422+90,074</t>
  </si>
  <si>
    <t>979 08-2213.R00</t>
  </si>
  <si>
    <t xml:space="preserve">Vodorovná doprava suti po suchu do 1 km </t>
  </si>
  <si>
    <t>979 08-2219.R00</t>
  </si>
  <si>
    <t xml:space="preserve">Příplatek za dopravu suti po suchu za další 1 km </t>
  </si>
  <si>
    <t>x03</t>
  </si>
  <si>
    <t xml:space="preserve">Poplatek za vybourané hmoty a suť </t>
  </si>
  <si>
    <t>658,5892+428,6635</t>
  </si>
  <si>
    <t>99</t>
  </si>
  <si>
    <t>Staveništní přesun hmot</t>
  </si>
  <si>
    <t>998 22-3011.R00</t>
  </si>
  <si>
    <t xml:space="preserve">Přesun hmot, pozemní komunikace, kryt dlážděný </t>
  </si>
  <si>
    <t>1547,82041+11,097815+196,05205</t>
  </si>
  <si>
    <t>SO.01 komunikace</t>
  </si>
  <si>
    <t>,,Rekonstrukce inženýrských sítí pod komunikací
a povrchu komunikace v areálu Nemocnice TGM Hodonín, p.o.,,</t>
  </si>
  <si>
    <t>kompletní rozpočet</t>
  </si>
  <si>
    <t>SO 02 - rozšíření parkovacích ploch a vjezdu</t>
  </si>
  <si>
    <t>556,2+33,9</t>
  </si>
  <si>
    <t>zpětné dosypání za obrubou:-8,4</t>
  </si>
  <si>
    <t>(544,7+47,4)*1,05</t>
  </si>
  <si>
    <t xml:space="preserve">Dlažba sklad. HOLLAND 20x10x6 cm přírodní </t>
  </si>
  <si>
    <t>47,7*1,01</t>
  </si>
  <si>
    <t xml:space="preserve">Podklad z drti fr. 4/8 po zhutnění tloušťky 4 cm </t>
  </si>
  <si>
    <t>544,7+47,4</t>
  </si>
  <si>
    <t>28*0,5*1,01</t>
  </si>
  <si>
    <t>Zřízení vpusti uliční z dílců typ UVB - 50 vč. materiálu</t>
  </si>
  <si>
    <t>10,5*1,01</t>
  </si>
  <si>
    <t>4*1,01</t>
  </si>
  <si>
    <t>3,2*1,01</t>
  </si>
  <si>
    <t>78,3*1,01</t>
  </si>
  <si>
    <t>78,3+3,2+4+4</t>
  </si>
  <si>
    <t>96</t>
  </si>
  <si>
    <t>Bourání konstrukcí</t>
  </si>
  <si>
    <t>966 00-6211.R00</t>
  </si>
  <si>
    <t xml:space="preserve">Odstranění doprav. značek ze sloupů nebo konzolí </t>
  </si>
  <si>
    <t>966 00-8112.R00</t>
  </si>
  <si>
    <t xml:space="preserve">Bourání dešťových vpustí z trub DN do 50 cm </t>
  </si>
  <si>
    <t>Zařízení staveniště - zřízení + provoz + odstranění</t>
  </si>
  <si>
    <t>Vytýčení stávajících inženýrských sítí</t>
  </si>
  <si>
    <t xml:space="preserve">Dočasná dopravní opatření </t>
  </si>
  <si>
    <t>Užívání veřejných ploch a prostranství</t>
  </si>
  <si>
    <t>Náklady na informační tabuli</t>
  </si>
  <si>
    <t>Vytyčení stavby</t>
  </si>
  <si>
    <t>Pojištění (viz. samostatná smlouva)</t>
  </si>
  <si>
    <t>Kontrolní zkoušky</t>
  </si>
  <si>
    <t>Přejímací zkoušky</t>
  </si>
  <si>
    <t>Dokumentace skutečného provedení stavby</t>
  </si>
  <si>
    <t>Archeologický průzkum</t>
  </si>
  <si>
    <t>Geodetické zaměření dokončeného díla</t>
  </si>
  <si>
    <t>Geometrický plán</t>
  </si>
  <si>
    <t>864,1-145,3*0,06-10*0,15-1592,2*0,05-76,6*0,1-1824,1*0,2</t>
  </si>
  <si>
    <t>162 70-1105.R00</t>
  </si>
  <si>
    <t xml:space="preserve">Vodorovné přemístění výkopku z hor.1-4 do 10000 m </t>
  </si>
  <si>
    <t>348,592*1,8</t>
  </si>
  <si>
    <t>362,7+1319,2</t>
  </si>
  <si>
    <t xml:space="preserve">Podklad z kameniva zpev.cementem KZC 1 tl.10 cm </t>
  </si>
  <si>
    <t>567 12-2114.R00</t>
  </si>
  <si>
    <t xml:space="preserve">Podklad z kameniva zpev.cementem KZC 1 tl.15 cm </t>
  </si>
  <si>
    <t>564 87-1111.R00</t>
  </si>
  <si>
    <t xml:space="preserve">Podklad ze štěrkodrti po zhutnění tloušťky 25 cm </t>
  </si>
  <si>
    <t>573 11-1111.R00</t>
  </si>
  <si>
    <t xml:space="preserve">Postřik živičný infiltr.+ posyp, asfalt. 0,60kg/m2 </t>
  </si>
  <si>
    <t>565 15-1111.R00</t>
  </si>
  <si>
    <t xml:space="preserve">Podklad kamen. obal. asfaltem tř.1 do 3 m, tl.7 cm </t>
  </si>
  <si>
    <t>573 21-1111.R00</t>
  </si>
  <si>
    <t xml:space="preserve">Postřik živičný spojovací z asfaltu 0,5-0,7 kg/m2 </t>
  </si>
  <si>
    <t>362,7+103,6</t>
  </si>
  <si>
    <t xml:space="preserve">Dlažba BEST KLASIKO přírodní 20x10x8 </t>
  </si>
  <si>
    <t>20,0514+2,25+503,1352+31,9422+90,074</t>
  </si>
  <si>
    <t>979 08-4216.R00</t>
  </si>
  <si>
    <t xml:space="preserve">Vodorovná doprava vybour. hmot po suchu do 5 km </t>
  </si>
  <si>
    <t>979 08-4219.R00</t>
  </si>
  <si>
    <t xml:space="preserve">Příplatek k dopravě vybour.hmot za dalších 5 km </t>
  </si>
  <si>
    <t>9*428,66</t>
  </si>
  <si>
    <t>647,4528+437,7840</t>
  </si>
  <si>
    <t>2328,83958+11,097815+196,05205</t>
  </si>
  <si>
    <t>279-33,9*0,15-556,2*0,05-590,1*0,2</t>
  </si>
  <si>
    <t>119,685*1,8</t>
  </si>
  <si>
    <t xml:space="preserve">Postřik živičný spojovací z asfaltu 0,25 kg/m2 </t>
  </si>
  <si>
    <t>565 15-1111.RT2</t>
  </si>
  <si>
    <t>Podklad kamen. obal. asfaltem tř.1 do 3 m, tl.7 cm plochy 201-1000 m2</t>
  </si>
  <si>
    <t>47,4</t>
  </si>
  <si>
    <t>54,5076+132,7725+9,613+0,004+0,98</t>
  </si>
  <si>
    <t>138,67*9</t>
  </si>
  <si>
    <t>193,9842+141,624</t>
  </si>
  <si>
    <t>851,15626+0,4685+22,36295</t>
  </si>
  <si>
    <t>577 11-2113.RT2</t>
  </si>
  <si>
    <t>Beton asf. ACO 11+ (ABS I), modifik. do 3 m, 4 cm AB s asfaltem modifikonavým pryžovým granulátem</t>
  </si>
  <si>
    <t>577 11-2113.R00</t>
  </si>
  <si>
    <t>121 10-0002.RAB</t>
  </si>
  <si>
    <t>Sejmutí ornice a uložení na deponii zpětný přesun, rozprostření v tl. 30 cm</t>
  </si>
  <si>
    <t>10*3*0,3*2</t>
  </si>
  <si>
    <t>2*30*1,05</t>
  </si>
  <si>
    <t>113 10-7131.R00</t>
  </si>
  <si>
    <t>Odstranění podkladu pl.200 m2, bet.prostý tl.15 cm zpětné odstranění betonových panelů</t>
  </si>
  <si>
    <t>113 10-7112.R00</t>
  </si>
  <si>
    <t xml:space="preserve">Odstranění podkladu pl. 200 m2,kam.těžené tl.20 cm </t>
  </si>
  <si>
    <t>564 83-1111.R00</t>
  </si>
  <si>
    <t xml:space="preserve">Podklad ze štěrkopísku po zhutnění tloušťky 10 cm </t>
  </si>
  <si>
    <t>584 00-0010.RA0</t>
  </si>
  <si>
    <t xml:space="preserve">Komunikace ze silničních panelů </t>
  </si>
  <si>
    <t>599 44-1111.R00</t>
  </si>
  <si>
    <t xml:space="preserve">Vyplnění spár mezi panely kamenivem těženým </t>
  </si>
  <si>
    <t>465 92-4114.R00</t>
  </si>
  <si>
    <t xml:space="preserve">Kladení bet. a želbet. desek nad 1 t, spáry písek </t>
  </si>
  <si>
    <t>9*14,4</t>
  </si>
  <si>
    <t xml:space="preserve">Poplatek za vybouranou suť </t>
  </si>
  <si>
    <t>998 22-6011.R00</t>
  </si>
  <si>
    <t xml:space="preserve">Přesun hmot, pozemní komunikace, kryt montovaný </t>
  </si>
  <si>
    <t>75,77544+13,50</t>
  </si>
  <si>
    <t>SO.03 Dopravní opatření při výstavbě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</si>
</sst>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dd/mm/yy"/>
    <numFmt numFmtId="165" formatCode="#,##0\ &quot;Kč&quot;"/>
  </numFmts>
  <fonts count="24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3">
    <xf numFmtId="0" fontId="0" fillId="0" borderId="0"/>
    <xf numFmtId="0" fontId="9" fillId="0" borderId="0"/>
    <xf numFmtId="43" fontId="22" fillId="0" borderId="0" applyFont="0" applyFill="0" applyBorder="0" applyAlignment="0" applyProtection="0"/>
  </cellStyleXfs>
  <cellXfs count="20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59" xfId="1" applyFill="1" applyBorder="1" applyAlignment="1">
      <alignment horizontal="center"/>
    </xf>
    <xf numFmtId="49" fontId="3" fillId="0" borderId="59" xfId="1" applyNumberFormat="1" applyFont="1" applyFill="1" applyBorder="1" applyAlignment="1">
      <alignment horizontal="left"/>
    </xf>
    <xf numFmtId="0" fontId="3" fillId="0" borderId="59" xfId="1" applyFont="1" applyFill="1" applyBorder="1"/>
    <xf numFmtId="4" fontId="9" fillId="0" borderId="59" xfId="1" applyNumberFormat="1" applyFill="1" applyBorder="1" applyAlignment="1">
      <alignment horizontal="right"/>
    </xf>
    <xf numFmtId="4" fontId="5" fillId="0" borderId="59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3" fontId="19" fillId="0" borderId="0" xfId="1" applyNumberFormat="1" applyFont="1"/>
    <xf numFmtId="3" fontId="0" fillId="0" borderId="33" xfId="2" applyNumberFormat="1" applyFont="1" applyFill="1" applyBorder="1" applyAlignment="1">
      <alignment horizontal="right"/>
    </xf>
    <xf numFmtId="0" fontId="11" fillId="0" borderId="20" xfId="0" applyFont="1" applyFill="1" applyBorder="1" applyAlignment="1">
      <alignment horizontal="right"/>
    </xf>
    <xf numFmtId="0" fontId="11" fillId="0" borderId="58" xfId="0" applyFont="1" applyFill="1" applyBorder="1" applyAlignment="1">
      <alignment horizontal="center"/>
    </xf>
    <xf numFmtId="4" fontId="12" fillId="0" borderId="20" xfId="0" applyNumberFormat="1" applyFont="1" applyFill="1" applyBorder="1" applyAlignment="1">
      <alignment horizontal="right"/>
    </xf>
    <xf numFmtId="4" fontId="12" fillId="0" borderId="21" xfId="0" applyNumberFormat="1" applyFont="1" applyFill="1" applyBorder="1" applyAlignment="1">
      <alignment horizontal="right"/>
    </xf>
    <xf numFmtId="0" fontId="23" fillId="0" borderId="16" xfId="0" applyFont="1" applyFill="1" applyBorder="1" applyAlignment="1">
      <alignment vertical="center"/>
    </xf>
    <xf numFmtId="0" fontId="23" fillId="0" borderId="14" xfId="0" applyFont="1" applyFill="1" applyBorder="1" applyAlignment="1">
      <alignment vertical="center"/>
    </xf>
    <xf numFmtId="0" fontId="23" fillId="0" borderId="18" xfId="0" applyFont="1" applyFill="1" applyBorder="1" applyAlignment="1">
      <alignment vertical="center"/>
    </xf>
    <xf numFmtId="0" fontId="5" fillId="0" borderId="0" xfId="0" applyFont="1" applyFill="1" applyBorder="1"/>
    <xf numFmtId="3" fontId="5" fillId="0" borderId="0" xfId="0" applyNumberFormat="1" applyFont="1" applyFill="1" applyBorder="1"/>
    <xf numFmtId="0" fontId="23" fillId="0" borderId="16" xfId="0" applyFont="1" applyFill="1" applyBorder="1" applyAlignment="1">
      <alignment vertical="center"/>
    </xf>
    <xf numFmtId="0" fontId="23" fillId="0" borderId="14" xfId="0" applyFont="1" applyFill="1" applyBorder="1" applyAlignment="1">
      <alignment vertical="center"/>
    </xf>
    <xf numFmtId="0" fontId="23" fillId="0" borderId="18" xfId="0" applyFont="1" applyFill="1" applyBorder="1" applyAlignment="1">
      <alignment vertical="center"/>
    </xf>
    <xf numFmtId="3" fontId="5" fillId="0" borderId="26" xfId="0" applyNumberFormat="1" applyFont="1" applyFill="1" applyBorder="1"/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0" fontId="3" fillId="0" borderId="60" xfId="1" applyFont="1" applyBorder="1" applyAlignment="1">
      <alignment horizontal="center" wrapText="1"/>
    </xf>
    <xf numFmtId="0" fontId="3" fillId="0" borderId="44" xfId="1" applyFont="1" applyBorder="1" applyAlignment="1">
      <alignment horizontal="center" wrapText="1"/>
    </xf>
    <xf numFmtId="0" fontId="3" fillId="0" borderId="45" xfId="1" applyFont="1" applyBorder="1" applyAlignment="1">
      <alignment horizontal="center" wrapText="1"/>
    </xf>
    <xf numFmtId="0" fontId="23" fillId="0" borderId="16" xfId="0" applyFont="1" applyFill="1" applyBorder="1" applyAlignment="1">
      <alignment vertical="center"/>
    </xf>
    <xf numFmtId="0" fontId="23" fillId="0" borderId="14" xfId="0" applyFont="1" applyFill="1" applyBorder="1" applyAlignment="1">
      <alignment vertical="center"/>
    </xf>
    <xf numFmtId="0" fontId="23" fillId="0" borderId="18" xfId="0" applyFont="1" applyFill="1" applyBorder="1" applyAlignment="1">
      <alignment vertical="center"/>
    </xf>
    <xf numFmtId="0" fontId="11" fillId="3" borderId="25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3" fillId="0" borderId="16" xfId="0" applyFont="1" applyFill="1" applyBorder="1" applyAlignment="1">
      <alignment horizontal="left" vertical="center"/>
    </xf>
    <xf numFmtId="0" fontId="23" fillId="0" borderId="14" xfId="0" applyFont="1" applyFill="1" applyBorder="1" applyAlignment="1">
      <alignment horizontal="left" vertical="center"/>
    </xf>
    <xf numFmtId="0" fontId="23" fillId="0" borderId="18" xfId="0" applyFont="1" applyFill="1" applyBorder="1" applyAlignment="1">
      <alignment horizontal="left" vertical="center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3" fontId="18" fillId="0" borderId="13" xfId="1" applyNumberFormat="1" applyFont="1" applyFill="1" applyBorder="1" applyAlignment="1">
      <alignment horizontal="left" wrapText="1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3" fillId="0" borderId="60" xfId="1" applyFont="1" applyFill="1" applyBorder="1" applyAlignment="1">
      <alignment horizontal="center" wrapText="1"/>
    </xf>
    <xf numFmtId="0" fontId="3" fillId="0" borderId="44" xfId="1" applyFont="1" applyFill="1" applyBorder="1" applyAlignment="1">
      <alignment horizontal="center" wrapText="1"/>
    </xf>
    <xf numFmtId="0" fontId="3" fillId="0" borderId="45" xfId="1" applyFont="1" applyFill="1" applyBorder="1" applyAlignment="1">
      <alignment horizontal="center" wrapText="1"/>
    </xf>
  </cellXfs>
  <cellStyles count="3">
    <cellStyle name="Čárka" xfId="2" builtinId="3"/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zoomScaleNormal="100" workbookViewId="0">
      <selection activeCell="F34" sqref="F3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189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30" customHeight="1" x14ac:dyDescent="0.2">
      <c r="A6" s="7"/>
      <c r="B6" s="168" t="s">
        <v>188</v>
      </c>
      <c r="C6" s="168"/>
      <c r="D6" s="168"/>
      <c r="E6" s="168"/>
      <c r="F6" s="168"/>
      <c r="G6" s="169"/>
    </row>
    <row r="7" spans="1:57" x14ac:dyDescent="0.2">
      <c r="A7" s="13" t="s">
        <v>8</v>
      </c>
      <c r="B7" s="15"/>
      <c r="C7" s="171"/>
      <c r="D7" s="172"/>
      <c r="E7" s="18" t="s">
        <v>9</v>
      </c>
      <c r="F7" s="19"/>
      <c r="G7" s="20">
        <v>0</v>
      </c>
      <c r="H7" s="21"/>
      <c r="I7" s="21"/>
    </row>
    <row r="8" spans="1:57" x14ac:dyDescent="0.2">
      <c r="A8" s="13" t="s">
        <v>10</v>
      </c>
      <c r="B8" s="15"/>
      <c r="C8" s="171"/>
      <c r="D8" s="172"/>
      <c r="E8" s="16" t="s">
        <v>11</v>
      </c>
      <c r="F8" s="15"/>
      <c r="G8" s="22">
        <f>IF(PocetMJ=0,,ROUND((F30+F32)/PocetMJ,1))</f>
        <v>0</v>
      </c>
    </row>
    <row r="9" spans="1:57" x14ac:dyDescent="0.2">
      <c r="A9" s="23" t="s">
        <v>12</v>
      </c>
      <c r="B9" s="24"/>
      <c r="C9" s="24"/>
      <c r="D9" s="24"/>
      <c r="E9" s="25" t="s">
        <v>13</v>
      </c>
      <c r="F9" s="24"/>
      <c r="G9" s="26"/>
    </row>
    <row r="10" spans="1:57" x14ac:dyDescent="0.2">
      <c r="A10" s="27" t="s">
        <v>14</v>
      </c>
      <c r="B10" s="11"/>
      <c r="C10" s="11"/>
      <c r="D10" s="11"/>
      <c r="E10" s="28" t="s">
        <v>15</v>
      </c>
      <c r="F10" s="11"/>
      <c r="G10" s="12"/>
      <c r="BA10" s="29"/>
      <c r="BB10" s="29"/>
      <c r="BC10" s="29"/>
      <c r="BD10" s="29"/>
      <c r="BE10" s="29"/>
    </row>
    <row r="11" spans="1:57" x14ac:dyDescent="0.2">
      <c r="A11" s="27"/>
      <c r="B11" s="11"/>
      <c r="C11" s="11"/>
      <c r="D11" s="11"/>
      <c r="E11" s="173"/>
      <c r="F11" s="174"/>
      <c r="G11" s="175"/>
    </row>
    <row r="12" spans="1:57" ht="28.5" customHeight="1" thickBot="1" x14ac:dyDescent="0.25">
      <c r="A12" s="30" t="s">
        <v>16</v>
      </c>
      <c r="B12" s="31"/>
      <c r="C12" s="31"/>
      <c r="D12" s="31"/>
      <c r="E12" s="32"/>
      <c r="F12" s="32"/>
      <c r="G12" s="33"/>
    </row>
    <row r="13" spans="1:57" ht="17.25" customHeight="1" thickBot="1" x14ac:dyDescent="0.25">
      <c r="A13" s="34" t="s">
        <v>17</v>
      </c>
      <c r="B13" s="35"/>
      <c r="C13" s="36"/>
      <c r="D13" s="37" t="s">
        <v>18</v>
      </c>
      <c r="E13" s="38"/>
      <c r="F13" s="38"/>
      <c r="G13" s="36"/>
    </row>
    <row r="14" spans="1:57" ht="15.95" customHeight="1" x14ac:dyDescent="0.2">
      <c r="A14" s="39"/>
      <c r="B14" s="40" t="s">
        <v>19</v>
      </c>
      <c r="C14" s="41">
        <f>Dodavka</f>
        <v>0</v>
      </c>
      <c r="D14" s="42"/>
      <c r="E14" s="43"/>
      <c r="F14" s="44"/>
      <c r="G14" s="41"/>
    </row>
    <row r="15" spans="1:57" ht="15.95" customHeight="1" x14ac:dyDescent="0.2">
      <c r="A15" s="39" t="s">
        <v>20</v>
      </c>
      <c r="B15" s="40" t="s">
        <v>21</v>
      </c>
      <c r="C15" s="41">
        <f>Mont</f>
        <v>0</v>
      </c>
      <c r="D15" s="23"/>
      <c r="E15" s="45"/>
      <c r="F15" s="46"/>
      <c r="G15" s="41"/>
    </row>
    <row r="16" spans="1:57" ht="15.95" customHeight="1" x14ac:dyDescent="0.2">
      <c r="A16" s="39" t="s">
        <v>22</v>
      </c>
      <c r="B16" s="40" t="s">
        <v>23</v>
      </c>
      <c r="C16" s="41">
        <f>HSV+Rekapitulace!E24+Rekapitulace!E32</f>
        <v>0</v>
      </c>
      <c r="D16" s="23"/>
      <c r="E16" s="45"/>
      <c r="F16" s="46"/>
      <c r="G16" s="41"/>
    </row>
    <row r="17" spans="1:7" ht="15.95" customHeight="1" x14ac:dyDescent="0.2">
      <c r="A17" s="47" t="s">
        <v>24</v>
      </c>
      <c r="B17" s="40" t="s">
        <v>25</v>
      </c>
      <c r="C17" s="41">
        <f>PSV</f>
        <v>0</v>
      </c>
      <c r="D17" s="23"/>
      <c r="E17" s="45"/>
      <c r="F17" s="46"/>
      <c r="G17" s="41"/>
    </row>
    <row r="18" spans="1:7" ht="15.95" customHeight="1" x14ac:dyDescent="0.2">
      <c r="A18" s="48" t="s">
        <v>26</v>
      </c>
      <c r="B18" s="40"/>
      <c r="C18" s="41">
        <f>SUM(C14:C17)</f>
        <v>0</v>
      </c>
      <c r="D18" s="49"/>
      <c r="E18" s="45"/>
      <c r="F18" s="46"/>
      <c r="G18" s="41"/>
    </row>
    <row r="19" spans="1:7" ht="15.95" customHeight="1" x14ac:dyDescent="0.2">
      <c r="A19" s="48"/>
      <c r="B19" s="40"/>
      <c r="C19" s="41"/>
      <c r="D19" s="23"/>
      <c r="E19" s="45"/>
      <c r="F19" s="46"/>
      <c r="G19" s="41"/>
    </row>
    <row r="20" spans="1:7" ht="15.95" customHeight="1" x14ac:dyDescent="0.2">
      <c r="A20" s="48" t="s">
        <v>27</v>
      </c>
      <c r="B20" s="40"/>
      <c r="C20" s="41">
        <f>HZS</f>
        <v>0</v>
      </c>
      <c r="D20" s="23"/>
      <c r="E20" s="45"/>
      <c r="F20" s="46"/>
      <c r="G20" s="41"/>
    </row>
    <row r="21" spans="1:7" ht="15.95" customHeight="1" x14ac:dyDescent="0.2">
      <c r="A21" s="27" t="s">
        <v>28</v>
      </c>
      <c r="B21" s="11"/>
      <c r="C21" s="41">
        <f>C18+C20</f>
        <v>0</v>
      </c>
      <c r="D21" s="23" t="s">
        <v>29</v>
      </c>
      <c r="E21" s="45"/>
      <c r="F21" s="46"/>
      <c r="G21" s="41">
        <f>Rekapitulace!E50</f>
        <v>0</v>
      </c>
    </row>
    <row r="22" spans="1:7" ht="15.95" customHeight="1" thickBot="1" x14ac:dyDescent="0.25">
      <c r="A22" s="23" t="s">
        <v>30</v>
      </c>
      <c r="B22" s="24"/>
      <c r="C22" s="50">
        <f>C21+G22</f>
        <v>0</v>
      </c>
      <c r="D22" s="51" t="s">
        <v>31</v>
      </c>
      <c r="E22" s="52"/>
      <c r="F22" s="53"/>
      <c r="G22" s="41">
        <f>G21</f>
        <v>0</v>
      </c>
    </row>
    <row r="23" spans="1:7" x14ac:dyDescent="0.2">
      <c r="A23" s="3" t="s">
        <v>32</v>
      </c>
      <c r="B23" s="5"/>
      <c r="C23" s="54" t="s">
        <v>33</v>
      </c>
      <c r="D23" s="5"/>
      <c r="E23" s="54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7" t="s">
        <v>36</v>
      </c>
      <c r="B25" s="55"/>
      <c r="C25" s="28" t="s">
        <v>36</v>
      </c>
      <c r="D25" s="11"/>
      <c r="E25" s="28" t="s">
        <v>36</v>
      </c>
      <c r="F25" s="11"/>
      <c r="G25" s="12"/>
    </row>
    <row r="26" spans="1:7" x14ac:dyDescent="0.2">
      <c r="A26" s="27"/>
      <c r="B26" s="56"/>
      <c r="C26" s="28" t="s">
        <v>37</v>
      </c>
      <c r="D26" s="11"/>
      <c r="E26" s="28" t="s">
        <v>38</v>
      </c>
      <c r="F26" s="11"/>
      <c r="G26" s="12"/>
    </row>
    <row r="27" spans="1:7" x14ac:dyDescent="0.2">
      <c r="A27" s="27"/>
      <c r="B27" s="11"/>
      <c r="C27" s="28"/>
      <c r="D27" s="11"/>
      <c r="E27" s="28"/>
      <c r="F27" s="11"/>
      <c r="G27" s="12"/>
    </row>
    <row r="28" spans="1:7" ht="97.5" customHeight="1" x14ac:dyDescent="0.2">
      <c r="A28" s="27"/>
      <c r="B28" s="11"/>
      <c r="C28" s="28"/>
      <c r="D28" s="11"/>
      <c r="E28" s="28"/>
      <c r="F28" s="11"/>
      <c r="G28" s="12"/>
    </row>
    <row r="29" spans="1:7" x14ac:dyDescent="0.2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 x14ac:dyDescent="0.2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 x14ac:dyDescent="0.2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6"/>
    </row>
    <row r="32" spans="1:7" x14ac:dyDescent="0.2">
      <c r="A32" s="13" t="s">
        <v>39</v>
      </c>
      <c r="B32" s="15"/>
      <c r="C32" s="57">
        <v>21</v>
      </c>
      <c r="D32" s="15" t="s">
        <v>40</v>
      </c>
      <c r="E32" s="16"/>
      <c r="F32" s="58">
        <f>C22</f>
        <v>0</v>
      </c>
      <c r="G32" s="17"/>
    </row>
    <row r="33" spans="1:8" x14ac:dyDescent="0.2">
      <c r="A33" s="13" t="s">
        <v>41</v>
      </c>
      <c r="B33" s="15"/>
      <c r="C33" s="57">
        <v>21</v>
      </c>
      <c r="D33" s="15" t="s">
        <v>40</v>
      </c>
      <c r="E33" s="16"/>
      <c r="F33" s="59">
        <f>ROUND(PRODUCT(F32,C33/100),1)</f>
        <v>0</v>
      </c>
      <c r="G33" s="26"/>
    </row>
    <row r="34" spans="1:8" s="65" customFormat="1" ht="19.5" customHeight="1" thickBot="1" x14ac:dyDescent="0.3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 x14ac:dyDescent="0.2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">
      <c r="A37" s="66"/>
      <c r="B37" s="176"/>
      <c r="C37" s="176"/>
      <c r="D37" s="176"/>
      <c r="E37" s="176"/>
      <c r="F37" s="176"/>
      <c r="G37" s="176"/>
      <c r="H37" t="s">
        <v>4</v>
      </c>
    </row>
    <row r="38" spans="1:8" ht="12.75" customHeight="1" x14ac:dyDescent="0.2">
      <c r="A38" s="67"/>
      <c r="B38" s="176"/>
      <c r="C38" s="176"/>
      <c r="D38" s="176"/>
      <c r="E38" s="176"/>
      <c r="F38" s="176"/>
      <c r="G38" s="176"/>
      <c r="H38" t="s">
        <v>4</v>
      </c>
    </row>
    <row r="39" spans="1:8" x14ac:dyDescent="0.2">
      <c r="A39" s="67"/>
      <c r="B39" s="176"/>
      <c r="C39" s="176"/>
      <c r="D39" s="176"/>
      <c r="E39" s="176"/>
      <c r="F39" s="176"/>
      <c r="G39" s="176"/>
      <c r="H39" t="s">
        <v>4</v>
      </c>
    </row>
    <row r="40" spans="1:8" x14ac:dyDescent="0.2">
      <c r="A40" s="67"/>
      <c r="B40" s="176"/>
      <c r="C40" s="176"/>
      <c r="D40" s="176"/>
      <c r="E40" s="176"/>
      <c r="F40" s="176"/>
      <c r="G40" s="176"/>
      <c r="H40" t="s">
        <v>4</v>
      </c>
    </row>
    <row r="41" spans="1:8" x14ac:dyDescent="0.2">
      <c r="A41" s="67"/>
      <c r="B41" s="176"/>
      <c r="C41" s="176"/>
      <c r="D41" s="176"/>
      <c r="E41" s="176"/>
      <c r="F41" s="176"/>
      <c r="G41" s="176"/>
      <c r="H41" t="s">
        <v>4</v>
      </c>
    </row>
    <row r="42" spans="1:8" x14ac:dyDescent="0.2">
      <c r="A42" s="67"/>
      <c r="B42" s="176"/>
      <c r="C42" s="176"/>
      <c r="D42" s="176"/>
      <c r="E42" s="176"/>
      <c r="F42" s="176"/>
      <c r="G42" s="176"/>
      <c r="H42" t="s">
        <v>4</v>
      </c>
    </row>
    <row r="43" spans="1:8" x14ac:dyDescent="0.2">
      <c r="A43" s="67"/>
      <c r="B43" s="176"/>
      <c r="C43" s="176"/>
      <c r="D43" s="176"/>
      <c r="E43" s="176"/>
      <c r="F43" s="176"/>
      <c r="G43" s="176"/>
      <c r="H43" t="s">
        <v>4</v>
      </c>
    </row>
    <row r="44" spans="1:8" x14ac:dyDescent="0.2">
      <c r="A44" s="67"/>
      <c r="B44" s="176"/>
      <c r="C44" s="176"/>
      <c r="D44" s="176"/>
      <c r="E44" s="176"/>
      <c r="F44" s="176"/>
      <c r="G44" s="176"/>
      <c r="H44" t="s">
        <v>4</v>
      </c>
    </row>
    <row r="45" spans="1:8" ht="3" customHeight="1" x14ac:dyDescent="0.2">
      <c r="A45" s="67"/>
      <c r="B45" s="176"/>
      <c r="C45" s="176"/>
      <c r="D45" s="176"/>
      <c r="E45" s="176"/>
      <c r="F45" s="176"/>
      <c r="G45" s="176"/>
      <c r="H45" t="s">
        <v>4</v>
      </c>
    </row>
    <row r="46" spans="1:8" x14ac:dyDescent="0.2">
      <c r="B46" s="170"/>
      <c r="C46" s="170"/>
      <c r="D46" s="170"/>
      <c r="E46" s="170"/>
      <c r="F46" s="170"/>
      <c r="G46" s="170"/>
    </row>
    <row r="47" spans="1:8" x14ac:dyDescent="0.2">
      <c r="B47" s="170"/>
      <c r="C47" s="170"/>
      <c r="D47" s="170"/>
      <c r="E47" s="170"/>
      <c r="F47" s="170"/>
      <c r="G47" s="170"/>
    </row>
    <row r="48" spans="1:8" x14ac:dyDescent="0.2">
      <c r="B48" s="170"/>
      <c r="C48" s="170"/>
      <c r="D48" s="170"/>
      <c r="E48" s="170"/>
      <c r="F48" s="170"/>
      <c r="G48" s="170"/>
    </row>
    <row r="49" spans="2:7" x14ac:dyDescent="0.2">
      <c r="B49" s="170"/>
      <c r="C49" s="170"/>
      <c r="D49" s="170"/>
      <c r="E49" s="170"/>
      <c r="F49" s="170"/>
      <c r="G49" s="170"/>
    </row>
    <row r="50" spans="2:7" x14ac:dyDescent="0.2">
      <c r="B50" s="170"/>
      <c r="C50" s="170"/>
      <c r="D50" s="170"/>
      <c r="E50" s="170"/>
      <c r="F50" s="170"/>
      <c r="G50" s="170"/>
    </row>
    <row r="51" spans="2:7" x14ac:dyDescent="0.2">
      <c r="B51" s="170"/>
      <c r="C51" s="170"/>
      <c r="D51" s="170"/>
      <c r="E51" s="170"/>
      <c r="F51" s="170"/>
      <c r="G51" s="170"/>
    </row>
    <row r="52" spans="2:7" x14ac:dyDescent="0.2">
      <c r="B52" s="170"/>
      <c r="C52" s="170"/>
      <c r="D52" s="170"/>
      <c r="E52" s="170"/>
      <c r="F52" s="170"/>
      <c r="G52" s="170"/>
    </row>
    <row r="53" spans="2:7" x14ac:dyDescent="0.2">
      <c r="B53" s="170"/>
      <c r="C53" s="170"/>
      <c r="D53" s="170"/>
      <c r="E53" s="170"/>
      <c r="F53" s="170"/>
      <c r="G53" s="170"/>
    </row>
    <row r="54" spans="2:7" x14ac:dyDescent="0.2">
      <c r="B54" s="170"/>
      <c r="C54" s="170"/>
      <c r="D54" s="170"/>
      <c r="E54" s="170"/>
      <c r="F54" s="170"/>
      <c r="G54" s="170"/>
    </row>
    <row r="55" spans="2:7" x14ac:dyDescent="0.2">
      <c r="B55" s="170"/>
      <c r="C55" s="170"/>
      <c r="D55" s="170"/>
      <c r="E55" s="170"/>
      <c r="F55" s="170"/>
      <c r="G55" s="170"/>
    </row>
  </sheetData>
  <mergeCells count="15">
    <mergeCell ref="B6:G6"/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scale="96" orientation="portrait" r:id="rId1"/>
  <headerFooter alignWithMargins="0">
    <oddFooter>Strana &amp;P</oddFooter>
  </headerFooter>
  <rowBreaks count="1" manualBreakCount="1">
    <brk id="4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9"/>
  <sheetViews>
    <sheetView topLeftCell="A10" zoomScaleNormal="100" workbookViewId="0">
      <selection activeCell="E49" sqref="E4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27.75" customHeight="1" thickTop="1" x14ac:dyDescent="0.2">
      <c r="A1" s="177" t="s">
        <v>5</v>
      </c>
      <c r="B1" s="178"/>
      <c r="C1" s="183" t="str">
        <f>CONCATENATE(cislostavby," ",nazevstavby)</f>
        <v xml:space="preserve"> ,,Rekonstrukce inženýrských sítí pod komunikací
a povrchu komunikace v areálu Nemocnice TGM Hodonín, p.o.,,</v>
      </c>
      <c r="D1" s="184"/>
      <c r="E1" s="184"/>
      <c r="F1" s="184"/>
      <c r="G1" s="184"/>
      <c r="H1" s="184"/>
      <c r="I1" s="185"/>
    </row>
    <row r="2" spans="1:57" ht="13.5" thickBot="1" x14ac:dyDescent="0.25">
      <c r="A2" s="179" t="s">
        <v>1</v>
      </c>
      <c r="B2" s="180"/>
      <c r="C2" s="68" t="str">
        <f>CONCATENATE(cisloobjektu," ",nazevobjektu)</f>
        <v xml:space="preserve"> kompletní rozpočet</v>
      </c>
      <c r="D2" s="69"/>
      <c r="E2" s="70"/>
      <c r="F2" s="69"/>
      <c r="G2" s="181"/>
      <c r="H2" s="181"/>
      <c r="I2" s="182"/>
    </row>
    <row r="3" spans="1:57" ht="13.5" thickTop="1" x14ac:dyDescent="0.2">
      <c r="F3" s="11"/>
    </row>
    <row r="4" spans="1:57" ht="19.5" customHeight="1" thickBot="1" x14ac:dyDescent="0.3">
      <c r="A4" s="71" t="s">
        <v>44</v>
      </c>
      <c r="B4" s="1"/>
      <c r="C4" s="1"/>
      <c r="D4" s="1"/>
      <c r="E4" s="72"/>
      <c r="F4" s="1"/>
      <c r="G4" s="1"/>
      <c r="H4" s="1"/>
      <c r="I4" s="1"/>
    </row>
    <row r="5" spans="1:57" ht="13.5" thickBot="1" x14ac:dyDescent="0.25">
      <c r="A5" s="189" t="str">
        <f>'so 01'!C4</f>
        <v>SO.01 komunikace</v>
      </c>
      <c r="B5" s="190"/>
      <c r="C5" s="190"/>
      <c r="D5" s="190"/>
      <c r="E5" s="190"/>
      <c r="F5" s="190"/>
      <c r="G5" s="190"/>
      <c r="H5" s="190"/>
      <c r="I5" s="191"/>
    </row>
    <row r="6" spans="1:57" s="11" customFormat="1" ht="13.5" thickBot="1" x14ac:dyDescent="0.25">
      <c r="A6" s="73"/>
      <c r="B6" s="74" t="s">
        <v>45</v>
      </c>
      <c r="C6" s="74"/>
      <c r="D6" s="75"/>
      <c r="E6" s="76" t="s">
        <v>46</v>
      </c>
      <c r="F6" s="77" t="s">
        <v>47</v>
      </c>
      <c r="G6" s="77" t="s">
        <v>48</v>
      </c>
      <c r="H6" s="77" t="s">
        <v>49</v>
      </c>
      <c r="I6" s="78" t="s">
        <v>27</v>
      </c>
    </row>
    <row r="7" spans="1:57" s="11" customFormat="1" x14ac:dyDescent="0.2">
      <c r="A7" s="149" t="str">
        <f>'so 01'!B7</f>
        <v>1</v>
      </c>
      <c r="B7" s="79" t="str">
        <f>'so 01'!C7</f>
        <v>Zemní práce</v>
      </c>
      <c r="C7" s="80"/>
      <c r="D7" s="81"/>
      <c r="E7" s="150">
        <f>'so 01'!G26</f>
        <v>0</v>
      </c>
      <c r="F7" s="151">
        <f>'so 01'!BB26</f>
        <v>0</v>
      </c>
      <c r="G7" s="151">
        <f>'so 01'!BC26</f>
        <v>0</v>
      </c>
      <c r="H7" s="151">
        <f>'so 01'!BD26</f>
        <v>0</v>
      </c>
      <c r="I7" s="152">
        <f>'so 01'!BE26</f>
        <v>0</v>
      </c>
    </row>
    <row r="8" spans="1:57" s="11" customFormat="1" x14ac:dyDescent="0.2">
      <c r="A8" s="149" t="str">
        <f>'so 01'!B27</f>
        <v>5</v>
      </c>
      <c r="B8" s="79" t="str">
        <f>'so 01'!C27</f>
        <v>Komunikace</v>
      </c>
      <c r="C8" s="80"/>
      <c r="D8" s="81"/>
      <c r="E8" s="150">
        <f>'so 01'!G48</f>
        <v>0</v>
      </c>
      <c r="F8" s="151">
        <f>'so 01'!BB42</f>
        <v>0</v>
      </c>
      <c r="G8" s="151">
        <f>'so 01'!BC42</f>
        <v>0</v>
      </c>
      <c r="H8" s="151">
        <f>'so 01'!BD42</f>
        <v>0</v>
      </c>
      <c r="I8" s="152">
        <f>'so 01'!BE42</f>
        <v>0</v>
      </c>
    </row>
    <row r="9" spans="1:57" s="11" customFormat="1" x14ac:dyDescent="0.2">
      <c r="A9" s="149" t="s">
        <v>122</v>
      </c>
      <c r="B9" s="79" t="str">
        <f>'so 01'!C49</f>
        <v>Trubní vedení</v>
      </c>
      <c r="C9" s="80"/>
      <c r="D9" s="81"/>
      <c r="E9" s="150">
        <f>'so 01'!G57</f>
        <v>0</v>
      </c>
      <c r="F9" s="151">
        <f>'so 01'!BB51</f>
        <v>0</v>
      </c>
      <c r="G9" s="151">
        <f>'so 01'!BC51</f>
        <v>0</v>
      </c>
      <c r="H9" s="151">
        <f>'so 01'!BD51</f>
        <v>0</v>
      </c>
      <c r="I9" s="152">
        <f>'so 01'!BE51</f>
        <v>0</v>
      </c>
    </row>
    <row r="10" spans="1:57" s="11" customFormat="1" x14ac:dyDescent="0.2">
      <c r="A10" s="149" t="s">
        <v>138</v>
      </c>
      <c r="B10" s="79" t="str">
        <f>'so 01'!C58</f>
        <v>Doplňující práce na komunikaci</v>
      </c>
      <c r="C10" s="80"/>
      <c r="D10" s="81"/>
      <c r="E10" s="150">
        <f>'so 01'!G78</f>
        <v>0</v>
      </c>
      <c r="F10" s="151">
        <f>'so 01'!BB72</f>
        <v>0</v>
      </c>
      <c r="G10" s="151">
        <f>'so 01'!BC72</f>
        <v>0</v>
      </c>
      <c r="H10" s="151">
        <f>'so 01'!BD72</f>
        <v>0</v>
      </c>
      <c r="I10" s="152">
        <f>'so 01'!BE72</f>
        <v>0</v>
      </c>
    </row>
    <row r="11" spans="1:57" s="11" customFormat="1" x14ac:dyDescent="0.2">
      <c r="A11" s="149" t="s">
        <v>170</v>
      </c>
      <c r="B11" s="79" t="str">
        <f>'so 01'!C79</f>
        <v>Prorážení otvorů</v>
      </c>
      <c r="C11" s="80"/>
      <c r="D11" s="81"/>
      <c r="E11" s="150">
        <f>'so 01'!G90</f>
        <v>0</v>
      </c>
      <c r="F11" s="151">
        <f>'so 01'!BB80</f>
        <v>0</v>
      </c>
      <c r="G11" s="151">
        <f>'so 01'!BC80</f>
        <v>0</v>
      </c>
      <c r="H11" s="151">
        <f>'so 01'!BD80</f>
        <v>0</v>
      </c>
      <c r="I11" s="152">
        <f>'so 01'!BE80</f>
        <v>0</v>
      </c>
    </row>
    <row r="12" spans="1:57" s="11" customFormat="1" ht="13.5" thickBot="1" x14ac:dyDescent="0.25">
      <c r="A12" s="149" t="s">
        <v>182</v>
      </c>
      <c r="B12" s="79" t="str">
        <f>'so 01'!C91</f>
        <v>Staveništní přesun hmot</v>
      </c>
      <c r="C12" s="80"/>
      <c r="D12" s="81"/>
      <c r="E12" s="150">
        <f>'so 01'!G94</f>
        <v>0</v>
      </c>
      <c r="F12" s="151">
        <f>'so 01'!BB84</f>
        <v>0</v>
      </c>
      <c r="G12" s="151">
        <f>'so 01'!BC84</f>
        <v>0</v>
      </c>
      <c r="H12" s="151">
        <f>'so 01'!BD84</f>
        <v>0</v>
      </c>
      <c r="I12" s="152">
        <f>'so 01'!BE84</f>
        <v>0</v>
      </c>
    </row>
    <row r="13" spans="1:57" s="87" customFormat="1" ht="13.5" thickBot="1" x14ac:dyDescent="0.25">
      <c r="A13" s="82"/>
      <c r="B13" s="74" t="s">
        <v>50</v>
      </c>
      <c r="C13" s="74"/>
      <c r="D13" s="83"/>
      <c r="E13" s="84">
        <f>SUM(E7:E12)</f>
        <v>0</v>
      </c>
      <c r="F13" s="85">
        <f>SUM(F7:F12)</f>
        <v>0</v>
      </c>
      <c r="G13" s="85">
        <f>SUM(G7:G12)</f>
        <v>0</v>
      </c>
      <c r="H13" s="85">
        <f>SUM(H7:H12)</f>
        <v>0</v>
      </c>
      <c r="I13" s="86">
        <f>SUM(I7:I12)</f>
        <v>0</v>
      </c>
    </row>
    <row r="14" spans="1:57" s="87" customFormat="1" ht="13.5" thickBot="1" x14ac:dyDescent="0.25">
      <c r="A14" s="162"/>
      <c r="B14" s="162"/>
      <c r="C14" s="162"/>
      <c r="D14" s="163"/>
      <c r="E14" s="163"/>
      <c r="F14" s="163"/>
      <c r="G14" s="163"/>
      <c r="H14" s="163"/>
      <c r="I14" s="163"/>
    </row>
    <row r="15" spans="1:57" ht="13.5" thickBot="1" x14ac:dyDescent="0.25">
      <c r="A15" s="189" t="str">
        <f>'so 02'!C4</f>
        <v>SO 02 - rozšíření parkovacích ploch a vjezdu</v>
      </c>
      <c r="B15" s="190"/>
      <c r="C15" s="190"/>
      <c r="D15" s="190"/>
      <c r="E15" s="190"/>
      <c r="F15" s="190"/>
      <c r="G15" s="190"/>
      <c r="H15" s="190"/>
      <c r="I15" s="191"/>
    </row>
    <row r="16" spans="1:57" ht="19.5" customHeight="1" thickBot="1" x14ac:dyDescent="0.25">
      <c r="A16" s="73"/>
      <c r="B16" s="74" t="s">
        <v>45</v>
      </c>
      <c r="C16" s="74"/>
      <c r="D16" s="75"/>
      <c r="E16" s="76" t="s">
        <v>46</v>
      </c>
      <c r="F16" s="77" t="s">
        <v>47</v>
      </c>
      <c r="G16" s="77" t="s">
        <v>48</v>
      </c>
      <c r="H16" s="77" t="s">
        <v>49</v>
      </c>
      <c r="I16" s="78" t="s">
        <v>27</v>
      </c>
      <c r="BA16" s="29"/>
      <c r="BB16" s="29"/>
      <c r="BC16" s="29"/>
      <c r="BD16" s="29"/>
      <c r="BE16" s="29"/>
    </row>
    <row r="17" spans="1:57" x14ac:dyDescent="0.2">
      <c r="A17" s="149" t="s">
        <v>65</v>
      </c>
      <c r="B17" s="79" t="str">
        <f>'so 02'!C7</f>
        <v>Zemní práce</v>
      </c>
      <c r="C17" s="80"/>
      <c r="D17" s="81"/>
      <c r="E17" s="150">
        <f>'so 02'!G25</f>
        <v>0</v>
      </c>
      <c r="F17" s="151">
        <f>'so 01'!BB35</f>
        <v>0</v>
      </c>
      <c r="G17" s="151">
        <f>'so 01'!BC35</f>
        <v>0</v>
      </c>
      <c r="H17" s="151">
        <f>'so 01'!BD35</f>
        <v>0</v>
      </c>
      <c r="I17" s="152">
        <f>'so 01'!BE35</f>
        <v>0</v>
      </c>
    </row>
    <row r="18" spans="1:57" x14ac:dyDescent="0.2">
      <c r="A18" s="149" t="s">
        <v>100</v>
      </c>
      <c r="B18" s="79" t="str">
        <f>'so 02'!C26</f>
        <v>Komunikace</v>
      </c>
      <c r="C18" s="80"/>
      <c r="D18" s="81"/>
      <c r="E18" s="150">
        <f>'so 02'!G39</f>
        <v>0</v>
      </c>
      <c r="F18" s="151">
        <f>'so 01'!BB51</f>
        <v>0</v>
      </c>
      <c r="G18" s="151">
        <f>'so 01'!BC51</f>
        <v>0</v>
      </c>
      <c r="H18" s="151">
        <f>'so 01'!BD51</f>
        <v>0</v>
      </c>
      <c r="I18" s="152">
        <f>'so 01'!BE51</f>
        <v>0</v>
      </c>
    </row>
    <row r="19" spans="1:57" x14ac:dyDescent="0.2">
      <c r="A19" s="149" t="s">
        <v>122</v>
      </c>
      <c r="B19" s="79" t="str">
        <f>'so 02'!C40</f>
        <v>Trubní vedení</v>
      </c>
      <c r="C19" s="80"/>
      <c r="D19" s="81"/>
      <c r="E19" s="150">
        <f>'so 02'!G45</f>
        <v>0</v>
      </c>
      <c r="F19" s="151">
        <f>'so 01'!BB60</f>
        <v>0</v>
      </c>
      <c r="G19" s="151">
        <f>'so 01'!BC60</f>
        <v>0</v>
      </c>
      <c r="H19" s="151">
        <f>'so 01'!BD60</f>
        <v>0</v>
      </c>
      <c r="I19" s="152">
        <f>'so 01'!BE60</f>
        <v>0</v>
      </c>
      <c r="BA19">
        <v>8</v>
      </c>
    </row>
    <row r="20" spans="1:57" x14ac:dyDescent="0.2">
      <c r="A20" s="149" t="s">
        <v>138</v>
      </c>
      <c r="B20" s="79" t="str">
        <f>'so 02'!C46</f>
        <v>Doplňující práce na komunikaci</v>
      </c>
      <c r="C20" s="80"/>
      <c r="D20" s="81"/>
      <c r="E20" s="150">
        <f>'so 02'!G63</f>
        <v>0</v>
      </c>
      <c r="F20" s="151">
        <f>'so 01'!BB81</f>
        <v>0</v>
      </c>
      <c r="G20" s="151">
        <f>'so 01'!BC81</f>
        <v>0</v>
      </c>
      <c r="H20" s="151">
        <f>'so 01'!BD81</f>
        <v>0</v>
      </c>
      <c r="I20" s="152">
        <f>'so 01'!BE81</f>
        <v>0</v>
      </c>
    </row>
    <row r="21" spans="1:57" x14ac:dyDescent="0.2">
      <c r="A21" s="149" t="s">
        <v>205</v>
      </c>
      <c r="B21" s="79" t="str">
        <f>'so 02'!C64</f>
        <v>Bourání konstrukcí</v>
      </c>
      <c r="C21" s="80"/>
      <c r="D21" s="81"/>
      <c r="E21" s="150">
        <f>'so 02'!G67</f>
        <v>0</v>
      </c>
      <c r="F21" s="151">
        <v>0</v>
      </c>
      <c r="G21" s="151">
        <v>0</v>
      </c>
      <c r="H21" s="151">
        <v>0</v>
      </c>
      <c r="I21" s="152">
        <v>0</v>
      </c>
    </row>
    <row r="22" spans="1:57" x14ac:dyDescent="0.2">
      <c r="A22" s="149" t="s">
        <v>170</v>
      </c>
      <c r="B22" s="79" t="str">
        <f>'so 02'!C68</f>
        <v>Prorážení otvorů</v>
      </c>
      <c r="C22" s="80"/>
      <c r="D22" s="81"/>
      <c r="E22" s="150">
        <f>'so 02'!G77</f>
        <v>0</v>
      </c>
      <c r="F22" s="151">
        <f>'so 01'!BB89</f>
        <v>0</v>
      </c>
      <c r="G22" s="151">
        <f>'so 01'!BC89</f>
        <v>0</v>
      </c>
      <c r="H22" s="151">
        <f>'so 01'!BD89</f>
        <v>0</v>
      </c>
      <c r="I22" s="152">
        <v>0</v>
      </c>
    </row>
    <row r="23" spans="1:57" ht="13.5" thickBot="1" x14ac:dyDescent="0.25">
      <c r="A23" s="149" t="s">
        <v>182</v>
      </c>
      <c r="B23" s="79" t="str">
        <f>'so 02'!C78</f>
        <v>Staveništní přesun hmot</v>
      </c>
      <c r="C23" s="80"/>
      <c r="D23" s="81"/>
      <c r="E23" s="150">
        <f>'so 02'!G81</f>
        <v>0</v>
      </c>
      <c r="F23" s="151">
        <f>'so 01'!BB93</f>
        <v>0</v>
      </c>
      <c r="G23" s="151">
        <f>'so 01'!BC93</f>
        <v>0</v>
      </c>
      <c r="H23" s="151">
        <f>'so 01'!BD93</f>
        <v>0</v>
      </c>
      <c r="I23" s="152">
        <f>'so 01'!BE93</f>
        <v>0</v>
      </c>
    </row>
    <row r="24" spans="1:57" ht="13.5" thickBot="1" x14ac:dyDescent="0.25">
      <c r="A24" s="82"/>
      <c r="B24" s="74" t="s">
        <v>50</v>
      </c>
      <c r="C24" s="74"/>
      <c r="D24" s="83"/>
      <c r="E24" s="84">
        <f>SUM(E17:E23)</f>
        <v>0</v>
      </c>
      <c r="F24" s="85">
        <f>SUM(F17:F23)</f>
        <v>0</v>
      </c>
      <c r="G24" s="85">
        <f>SUM(G17:G23)</f>
        <v>0</v>
      </c>
      <c r="H24" s="85">
        <f>SUM(H17:H23)</f>
        <v>0</v>
      </c>
      <c r="I24" s="86">
        <f>SUM(I17:I23)</f>
        <v>0</v>
      </c>
    </row>
    <row r="25" spans="1:57" ht="13.5" thickBot="1" x14ac:dyDescent="0.25">
      <c r="A25" s="82"/>
      <c r="B25" s="74"/>
      <c r="C25" s="74"/>
      <c r="D25" s="167"/>
      <c r="E25" s="167"/>
      <c r="F25" s="167"/>
      <c r="G25" s="167"/>
      <c r="H25" s="167"/>
      <c r="I25" s="83"/>
    </row>
    <row r="26" spans="1:57" ht="13.5" thickBot="1" x14ac:dyDescent="0.25">
      <c r="A26" s="189" t="str">
        <f>'so 03'!C4</f>
        <v>SO.03 Dopravní opatření při výstavbě</v>
      </c>
      <c r="B26" s="190"/>
      <c r="C26" s="190"/>
      <c r="D26" s="190"/>
      <c r="E26" s="190"/>
      <c r="F26" s="190"/>
      <c r="G26" s="190"/>
      <c r="H26" s="190"/>
      <c r="I26" s="191"/>
    </row>
    <row r="27" spans="1:57" ht="19.5" customHeight="1" thickBot="1" x14ac:dyDescent="0.25">
      <c r="A27" s="73"/>
      <c r="B27" s="74" t="s">
        <v>45</v>
      </c>
      <c r="C27" s="74"/>
      <c r="D27" s="75"/>
      <c r="E27" s="76" t="s">
        <v>46</v>
      </c>
      <c r="F27" s="77" t="s">
        <v>47</v>
      </c>
      <c r="G27" s="77" t="s">
        <v>48</v>
      </c>
      <c r="H27" s="77" t="s">
        <v>49</v>
      </c>
      <c r="I27" s="78" t="s">
        <v>27</v>
      </c>
      <c r="BA27" s="29"/>
      <c r="BB27" s="29"/>
      <c r="BC27" s="29"/>
      <c r="BD27" s="29"/>
      <c r="BE27" s="29"/>
    </row>
    <row r="28" spans="1:57" x14ac:dyDescent="0.2">
      <c r="A28" s="149" t="s">
        <v>65</v>
      </c>
      <c r="B28" s="79" t="str">
        <f>'so 03'!C7</f>
        <v>Zemní práce</v>
      </c>
      <c r="C28" s="80"/>
      <c r="D28" s="81"/>
      <c r="E28" s="150">
        <f>'so 03'!G16</f>
        <v>0</v>
      </c>
      <c r="F28" s="151">
        <f>'so 01'!BB45</f>
        <v>0</v>
      </c>
      <c r="G28" s="151">
        <f>'so 01'!BC45</f>
        <v>0</v>
      </c>
      <c r="H28" s="151">
        <f>'so 01'!BD45</f>
        <v>0</v>
      </c>
      <c r="I28" s="152">
        <f>'so 01'!BE45</f>
        <v>0</v>
      </c>
    </row>
    <row r="29" spans="1:57" x14ac:dyDescent="0.2">
      <c r="A29" s="149" t="s">
        <v>100</v>
      </c>
      <c r="B29" s="79" t="str">
        <f>'so 03'!C17</f>
        <v>Komunikace</v>
      </c>
      <c r="C29" s="80"/>
      <c r="D29" s="81"/>
      <c r="E29" s="150">
        <f>'so 03'!G23</f>
        <v>0</v>
      </c>
      <c r="F29" s="151">
        <f>'so 01'!BB61</f>
        <v>0</v>
      </c>
      <c r="G29" s="151">
        <f>'so 01'!BC61</f>
        <v>0</v>
      </c>
      <c r="H29" s="151">
        <f>'so 01'!BD61</f>
        <v>0</v>
      </c>
      <c r="I29" s="152">
        <f>'so 01'!BE61</f>
        <v>0</v>
      </c>
    </row>
    <row r="30" spans="1:57" x14ac:dyDescent="0.2">
      <c r="A30" s="149" t="s">
        <v>138</v>
      </c>
      <c r="B30" s="79" t="str">
        <f>'so 03'!C24</f>
        <v>Prorážení otvorů</v>
      </c>
      <c r="C30" s="80"/>
      <c r="D30" s="81"/>
      <c r="E30" s="150">
        <f>'so 03'!G29</f>
        <v>0</v>
      </c>
      <c r="F30" s="151">
        <f>'so 01'!BB91</f>
        <v>0</v>
      </c>
      <c r="G30" s="151">
        <f>'so 01'!BC91</f>
        <v>0</v>
      </c>
      <c r="H30" s="151">
        <f>'so 01'!BD91</f>
        <v>0</v>
      </c>
      <c r="I30" s="152">
        <f>'so 01'!BE91</f>
        <v>0</v>
      </c>
    </row>
    <row r="31" spans="1:57" ht="13.5" thickBot="1" x14ac:dyDescent="0.25">
      <c r="A31" s="149" t="s">
        <v>182</v>
      </c>
      <c r="B31" s="79" t="str">
        <f>'so 03'!C30</f>
        <v>Staveništní přesun hmot</v>
      </c>
      <c r="C31" s="80"/>
      <c r="D31" s="81"/>
      <c r="E31" s="150">
        <f>'so 03'!G33</f>
        <v>0</v>
      </c>
      <c r="F31" s="151">
        <v>0</v>
      </c>
      <c r="G31" s="151">
        <v>0</v>
      </c>
      <c r="H31" s="151">
        <v>0</v>
      </c>
      <c r="I31" s="152">
        <v>0</v>
      </c>
    </row>
    <row r="32" spans="1:57" ht="13.5" thickBot="1" x14ac:dyDescent="0.25">
      <c r="A32" s="82"/>
      <c r="B32" s="74" t="s">
        <v>50</v>
      </c>
      <c r="C32" s="74"/>
      <c r="D32" s="83"/>
      <c r="E32" s="84">
        <f>SUM(E28:E31)</f>
        <v>0</v>
      </c>
      <c r="F32" s="85">
        <f>SUM(F28:F31)</f>
        <v>0</v>
      </c>
      <c r="G32" s="85">
        <f>SUM(G28:G31)</f>
        <v>0</v>
      </c>
      <c r="H32" s="85">
        <f>SUM(H28:H31)</f>
        <v>0</v>
      </c>
      <c r="I32" s="86">
        <f>SUM(I28:I31)</f>
        <v>0</v>
      </c>
    </row>
    <row r="33" spans="1:9" x14ac:dyDescent="0.2">
      <c r="A33" s="80"/>
      <c r="B33" s="80"/>
      <c r="C33" s="80"/>
      <c r="D33" s="80"/>
      <c r="E33" s="80"/>
      <c r="F33" s="80"/>
      <c r="G33" s="80"/>
      <c r="H33" s="80"/>
      <c r="I33" s="80"/>
    </row>
    <row r="34" spans="1:9" ht="18" x14ac:dyDescent="0.25">
      <c r="A34" s="192" t="s">
        <v>51</v>
      </c>
      <c r="B34" s="192"/>
      <c r="C34" s="192"/>
      <c r="D34" s="192"/>
      <c r="E34" s="192"/>
      <c r="F34" s="192"/>
      <c r="G34" s="192"/>
      <c r="H34" s="192"/>
      <c r="I34" s="192"/>
    </row>
    <row r="35" spans="1:9" ht="13.5" thickBot="1" x14ac:dyDescent="0.25">
      <c r="A35" s="88"/>
      <c r="B35" s="88"/>
      <c r="C35" s="88"/>
      <c r="D35" s="88"/>
      <c r="E35" s="88"/>
      <c r="F35" s="88"/>
      <c r="G35" s="88"/>
      <c r="H35" s="88"/>
      <c r="I35" s="88"/>
    </row>
    <row r="36" spans="1:9" x14ac:dyDescent="0.2">
      <c r="A36" s="89" t="s">
        <v>52</v>
      </c>
      <c r="B36" s="90"/>
      <c r="C36" s="90"/>
      <c r="D36" s="91"/>
      <c r="E36" s="92" t="s">
        <v>53</v>
      </c>
      <c r="F36" s="93" t="s">
        <v>54</v>
      </c>
      <c r="G36" s="94" t="s">
        <v>55</v>
      </c>
      <c r="H36" s="95"/>
      <c r="I36" s="96" t="s">
        <v>53</v>
      </c>
    </row>
    <row r="37" spans="1:9" x14ac:dyDescent="0.2">
      <c r="A37" s="186" t="s">
        <v>211</v>
      </c>
      <c r="B37" s="187"/>
      <c r="C37" s="187"/>
      <c r="D37" s="188"/>
      <c r="E37" s="154">
        <v>0</v>
      </c>
      <c r="F37" s="155"/>
      <c r="G37" s="156"/>
      <c r="H37" s="157"/>
      <c r="I37" s="158"/>
    </row>
    <row r="38" spans="1:9" x14ac:dyDescent="0.2">
      <c r="A38" s="186" t="s">
        <v>212</v>
      </c>
      <c r="B38" s="187"/>
      <c r="C38" s="187"/>
      <c r="D38" s="188"/>
      <c r="E38" s="154">
        <v>0</v>
      </c>
      <c r="F38" s="155"/>
      <c r="G38" s="156"/>
      <c r="H38" s="157"/>
      <c r="I38" s="158"/>
    </row>
    <row r="39" spans="1:9" x14ac:dyDescent="0.2">
      <c r="A39" s="186" t="s">
        <v>213</v>
      </c>
      <c r="B39" s="187"/>
      <c r="C39" s="187"/>
      <c r="D39" s="188"/>
      <c r="E39" s="154">
        <v>0</v>
      </c>
      <c r="F39" s="155"/>
      <c r="G39" s="156"/>
      <c r="H39" s="157"/>
      <c r="I39" s="158"/>
    </row>
    <row r="40" spans="1:9" x14ac:dyDescent="0.2">
      <c r="A40" s="186" t="s">
        <v>214</v>
      </c>
      <c r="B40" s="187"/>
      <c r="C40" s="187"/>
      <c r="D40" s="188"/>
      <c r="E40" s="154">
        <v>0</v>
      </c>
      <c r="F40" s="155"/>
      <c r="G40" s="156"/>
      <c r="H40" s="157"/>
      <c r="I40" s="158"/>
    </row>
    <row r="41" spans="1:9" x14ac:dyDescent="0.2">
      <c r="A41" s="186" t="s">
        <v>215</v>
      </c>
      <c r="B41" s="187"/>
      <c r="C41" s="187"/>
      <c r="D41" s="188"/>
      <c r="E41" s="154">
        <v>0</v>
      </c>
      <c r="F41" s="155"/>
      <c r="G41" s="156"/>
      <c r="H41" s="157"/>
      <c r="I41" s="158"/>
    </row>
    <row r="42" spans="1:9" x14ac:dyDescent="0.2">
      <c r="A42" s="164" t="s">
        <v>216</v>
      </c>
      <c r="B42" s="165"/>
      <c r="C42" s="165"/>
      <c r="D42" s="166"/>
      <c r="E42" s="154">
        <v>0</v>
      </c>
      <c r="F42" s="155"/>
      <c r="G42" s="156"/>
      <c r="H42" s="157"/>
      <c r="I42" s="158"/>
    </row>
    <row r="43" spans="1:9" x14ac:dyDescent="0.2">
      <c r="A43" s="159" t="s">
        <v>217</v>
      </c>
      <c r="B43" s="160"/>
      <c r="C43" s="160"/>
      <c r="D43" s="161"/>
      <c r="E43" s="154">
        <v>0</v>
      </c>
      <c r="F43" s="155"/>
      <c r="G43" s="156"/>
      <c r="H43" s="157"/>
      <c r="I43" s="158"/>
    </row>
    <row r="44" spans="1:9" x14ac:dyDescent="0.2">
      <c r="A44" s="186" t="s">
        <v>218</v>
      </c>
      <c r="B44" s="187"/>
      <c r="C44" s="187"/>
      <c r="D44" s="188"/>
      <c r="E44" s="154">
        <v>0</v>
      </c>
      <c r="F44" s="155"/>
      <c r="G44" s="156"/>
      <c r="H44" s="157"/>
      <c r="I44" s="158"/>
    </row>
    <row r="45" spans="1:9" x14ac:dyDescent="0.2">
      <c r="A45" s="186" t="s">
        <v>219</v>
      </c>
      <c r="B45" s="187"/>
      <c r="C45" s="187"/>
      <c r="D45" s="188"/>
      <c r="E45" s="154">
        <v>0</v>
      </c>
      <c r="F45" s="155"/>
      <c r="G45" s="156"/>
      <c r="H45" s="157"/>
      <c r="I45" s="158"/>
    </row>
    <row r="46" spans="1:9" x14ac:dyDescent="0.2">
      <c r="A46" s="193" t="s">
        <v>220</v>
      </c>
      <c r="B46" s="194"/>
      <c r="C46" s="194"/>
      <c r="D46" s="195"/>
      <c r="E46" s="154">
        <v>0</v>
      </c>
      <c r="F46" s="155"/>
      <c r="G46" s="156"/>
      <c r="H46" s="157"/>
      <c r="I46" s="158"/>
    </row>
    <row r="47" spans="1:9" x14ac:dyDescent="0.2">
      <c r="A47" s="193" t="s">
        <v>221</v>
      </c>
      <c r="B47" s="194"/>
      <c r="C47" s="194"/>
      <c r="D47" s="195"/>
      <c r="E47" s="154">
        <v>0</v>
      </c>
      <c r="F47" s="155"/>
      <c r="G47" s="156"/>
      <c r="H47" s="157"/>
      <c r="I47" s="158"/>
    </row>
    <row r="48" spans="1:9" x14ac:dyDescent="0.2">
      <c r="A48" s="193" t="s">
        <v>222</v>
      </c>
      <c r="B48" s="194"/>
      <c r="C48" s="194"/>
      <c r="D48" s="195"/>
      <c r="E48" s="154">
        <v>0</v>
      </c>
      <c r="F48" s="155"/>
      <c r="G48" s="156"/>
      <c r="H48" s="157"/>
      <c r="I48" s="158"/>
    </row>
    <row r="49" spans="1:9" ht="13.5" thickBot="1" x14ac:dyDescent="0.25">
      <c r="A49" s="193" t="s">
        <v>223</v>
      </c>
      <c r="B49" s="194"/>
      <c r="C49" s="194"/>
      <c r="D49" s="195"/>
      <c r="E49" s="154">
        <v>0</v>
      </c>
      <c r="F49" s="155"/>
      <c r="G49" s="156"/>
      <c r="H49" s="157"/>
      <c r="I49" s="158"/>
    </row>
    <row r="50" spans="1:9" ht="13.5" thickBot="1" x14ac:dyDescent="0.25">
      <c r="A50" s="82"/>
      <c r="B50" s="74" t="s">
        <v>50</v>
      </c>
      <c r="C50" s="74"/>
      <c r="D50" s="83"/>
      <c r="E50" s="84">
        <f>SUM(E36:E49)</f>
        <v>0</v>
      </c>
      <c r="F50" s="85">
        <f>SUM(F36:F49)</f>
        <v>0</v>
      </c>
      <c r="G50" s="85">
        <f>SUM(G36:G49)</f>
        <v>0</v>
      </c>
      <c r="H50" s="85">
        <f>SUM(H36:H49)</f>
        <v>0</v>
      </c>
      <c r="I50" s="86">
        <f>SUM(I36:I49)</f>
        <v>0</v>
      </c>
    </row>
    <row r="51" spans="1:9" x14ac:dyDescent="0.2">
      <c r="F51" s="97"/>
      <c r="G51" s="98"/>
      <c r="H51" s="98"/>
      <c r="I51" s="99"/>
    </row>
    <row r="52" spans="1:9" x14ac:dyDescent="0.2">
      <c r="F52" s="97"/>
      <c r="G52" s="98"/>
      <c r="H52" s="98"/>
      <c r="I52" s="99"/>
    </row>
    <row r="53" spans="1:9" x14ac:dyDescent="0.2">
      <c r="F53" s="97"/>
      <c r="G53" s="98"/>
      <c r="H53" s="98"/>
      <c r="I53" s="99"/>
    </row>
    <row r="54" spans="1:9" x14ac:dyDescent="0.2">
      <c r="F54" s="97"/>
      <c r="G54" s="98"/>
      <c r="H54" s="98"/>
      <c r="I54" s="99"/>
    </row>
    <row r="55" spans="1:9" x14ac:dyDescent="0.2">
      <c r="F55" s="97"/>
      <c r="G55" s="98"/>
      <c r="H55" s="98"/>
      <c r="I55" s="99"/>
    </row>
    <row r="56" spans="1:9" x14ac:dyDescent="0.2">
      <c r="F56" s="97"/>
      <c r="G56" s="98"/>
      <c r="H56" s="98"/>
      <c r="I56" s="99"/>
    </row>
    <row r="57" spans="1:9" x14ac:dyDescent="0.2">
      <c r="F57" s="97"/>
      <c r="G57" s="98"/>
      <c r="H57" s="98"/>
      <c r="I57" s="99"/>
    </row>
    <row r="58" spans="1:9" x14ac:dyDescent="0.2">
      <c r="F58" s="97"/>
      <c r="G58" s="98"/>
      <c r="H58" s="98"/>
      <c r="I58" s="99"/>
    </row>
    <row r="59" spans="1:9" x14ac:dyDescent="0.2">
      <c r="F59" s="97"/>
      <c r="G59" s="98"/>
      <c r="H59" s="98"/>
      <c r="I59" s="99"/>
    </row>
    <row r="60" spans="1:9" x14ac:dyDescent="0.2">
      <c r="F60" s="97"/>
      <c r="G60" s="98"/>
      <c r="H60" s="98"/>
      <c r="I60" s="99"/>
    </row>
    <row r="61" spans="1:9" x14ac:dyDescent="0.2">
      <c r="F61" s="97"/>
      <c r="G61" s="98"/>
      <c r="H61" s="98"/>
      <c r="I61" s="99"/>
    </row>
    <row r="62" spans="1:9" x14ac:dyDescent="0.2">
      <c r="F62" s="97"/>
      <c r="G62" s="98"/>
      <c r="H62" s="98"/>
      <c r="I62" s="99"/>
    </row>
    <row r="63" spans="1:9" x14ac:dyDescent="0.2">
      <c r="F63" s="97"/>
      <c r="G63" s="98"/>
      <c r="H63" s="98"/>
      <c r="I63" s="99"/>
    </row>
    <row r="64" spans="1:9" x14ac:dyDescent="0.2">
      <c r="F64" s="97"/>
      <c r="G64" s="98"/>
      <c r="H64" s="98"/>
      <c r="I64" s="99"/>
    </row>
    <row r="65" spans="6:9" x14ac:dyDescent="0.2">
      <c r="F65" s="97"/>
      <c r="G65" s="98"/>
      <c r="H65" s="98"/>
      <c r="I65" s="99"/>
    </row>
    <row r="66" spans="6:9" x14ac:dyDescent="0.2">
      <c r="F66" s="97"/>
      <c r="G66" s="98"/>
      <c r="H66" s="98"/>
      <c r="I66" s="99"/>
    </row>
    <row r="67" spans="6:9" x14ac:dyDescent="0.2">
      <c r="F67" s="97"/>
      <c r="G67" s="98"/>
      <c r="H67" s="98"/>
      <c r="I67" s="99"/>
    </row>
    <row r="68" spans="6:9" x14ac:dyDescent="0.2">
      <c r="F68" s="97"/>
      <c r="G68" s="98"/>
      <c r="H68" s="98"/>
      <c r="I68" s="99"/>
    </row>
    <row r="69" spans="6:9" x14ac:dyDescent="0.2">
      <c r="F69" s="97"/>
      <c r="G69" s="98"/>
      <c r="H69" s="98"/>
      <c r="I69" s="99"/>
    </row>
    <row r="70" spans="6:9" x14ac:dyDescent="0.2">
      <c r="F70" s="97"/>
      <c r="G70" s="98"/>
      <c r="H70" s="98"/>
      <c r="I70" s="99"/>
    </row>
    <row r="71" spans="6:9" x14ac:dyDescent="0.2">
      <c r="F71" s="97"/>
      <c r="G71" s="98"/>
      <c r="H71" s="98"/>
      <c r="I71" s="99"/>
    </row>
    <row r="72" spans="6:9" x14ac:dyDescent="0.2">
      <c r="F72" s="97"/>
      <c r="G72" s="98"/>
      <c r="H72" s="98"/>
      <c r="I72" s="99"/>
    </row>
    <row r="73" spans="6:9" x14ac:dyDescent="0.2">
      <c r="F73" s="97"/>
      <c r="G73" s="98"/>
      <c r="H73" s="98"/>
      <c r="I73" s="99"/>
    </row>
    <row r="74" spans="6:9" x14ac:dyDescent="0.2">
      <c r="F74" s="97"/>
      <c r="G74" s="98"/>
      <c r="H74" s="98"/>
      <c r="I74" s="99"/>
    </row>
    <row r="75" spans="6:9" x14ac:dyDescent="0.2">
      <c r="F75" s="97"/>
      <c r="G75" s="98"/>
      <c r="H75" s="98"/>
      <c r="I75" s="99"/>
    </row>
    <row r="76" spans="6:9" x14ac:dyDescent="0.2">
      <c r="F76" s="97"/>
      <c r="G76" s="98"/>
      <c r="H76" s="98"/>
      <c r="I76" s="99"/>
    </row>
    <row r="77" spans="6:9" x14ac:dyDescent="0.2">
      <c r="F77" s="97"/>
      <c r="G77" s="98"/>
      <c r="H77" s="98"/>
      <c r="I77" s="99"/>
    </row>
    <row r="78" spans="6:9" x14ac:dyDescent="0.2">
      <c r="F78" s="97"/>
      <c r="G78" s="98"/>
      <c r="H78" s="98"/>
      <c r="I78" s="99"/>
    </row>
    <row r="79" spans="6:9" x14ac:dyDescent="0.2">
      <c r="F79" s="97"/>
      <c r="G79" s="98"/>
      <c r="H79" s="98"/>
      <c r="I79" s="99"/>
    </row>
    <row r="80" spans="6:9" x14ac:dyDescent="0.2">
      <c r="F80" s="97"/>
      <c r="G80" s="98"/>
      <c r="H80" s="98"/>
      <c r="I80" s="99"/>
    </row>
    <row r="81" spans="6:9" x14ac:dyDescent="0.2">
      <c r="F81" s="97"/>
      <c r="G81" s="98"/>
      <c r="H81" s="98"/>
      <c r="I81" s="99"/>
    </row>
    <row r="82" spans="6:9" x14ac:dyDescent="0.2">
      <c r="F82" s="97"/>
      <c r="G82" s="98"/>
      <c r="H82" s="98"/>
      <c r="I82" s="99"/>
    </row>
    <row r="83" spans="6:9" x14ac:dyDescent="0.2">
      <c r="F83" s="97"/>
      <c r="G83" s="98"/>
      <c r="H83" s="98"/>
      <c r="I83" s="99"/>
    </row>
    <row r="84" spans="6:9" x14ac:dyDescent="0.2">
      <c r="F84" s="97"/>
      <c r="G84" s="98"/>
      <c r="H84" s="98"/>
      <c r="I84" s="99"/>
    </row>
    <row r="85" spans="6:9" x14ac:dyDescent="0.2">
      <c r="F85" s="97"/>
      <c r="G85" s="98"/>
      <c r="H85" s="98"/>
      <c r="I85" s="99"/>
    </row>
    <row r="86" spans="6:9" x14ac:dyDescent="0.2">
      <c r="F86" s="97"/>
      <c r="G86" s="98"/>
      <c r="H86" s="98"/>
      <c r="I86" s="99"/>
    </row>
    <row r="87" spans="6:9" x14ac:dyDescent="0.2">
      <c r="F87" s="97"/>
      <c r="G87" s="98"/>
      <c r="H87" s="98"/>
      <c r="I87" s="99"/>
    </row>
    <row r="88" spans="6:9" x14ac:dyDescent="0.2">
      <c r="F88" s="97"/>
      <c r="G88" s="98"/>
      <c r="H88" s="98"/>
      <c r="I88" s="99"/>
    </row>
    <row r="89" spans="6:9" x14ac:dyDescent="0.2">
      <c r="F89" s="97"/>
      <c r="G89" s="98"/>
      <c r="H89" s="98"/>
      <c r="I89" s="99"/>
    </row>
  </sheetData>
  <mergeCells count="19">
    <mergeCell ref="A46:D46"/>
    <mergeCell ref="A47:D47"/>
    <mergeCell ref="A48:D48"/>
    <mergeCell ref="A49:D49"/>
    <mergeCell ref="A15:I15"/>
    <mergeCell ref="A39:D39"/>
    <mergeCell ref="A40:D40"/>
    <mergeCell ref="A41:D41"/>
    <mergeCell ref="A44:D44"/>
    <mergeCell ref="A45:D45"/>
    <mergeCell ref="A38:D38"/>
    <mergeCell ref="A1:B1"/>
    <mergeCell ref="A2:B2"/>
    <mergeCell ref="G2:I2"/>
    <mergeCell ref="C1:I1"/>
    <mergeCell ref="A37:D37"/>
    <mergeCell ref="A5:I5"/>
    <mergeCell ref="A26:I26"/>
    <mergeCell ref="A34:I34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57"/>
  <sheetViews>
    <sheetView showGridLines="0" showZeros="0" zoomScaleNormal="100" workbookViewId="0">
      <selection activeCell="F7" sqref="F7:F97"/>
    </sheetView>
  </sheetViews>
  <sheetFormatPr defaultRowHeight="12.75" x14ac:dyDescent="0.2"/>
  <cols>
    <col min="1" max="1" width="3.85546875" style="100" customWidth="1"/>
    <col min="2" max="2" width="12" style="100" customWidth="1"/>
    <col min="3" max="3" width="40.42578125" style="100" customWidth="1"/>
    <col min="4" max="4" width="5.5703125" style="100" customWidth="1"/>
    <col min="5" max="5" width="8.5703125" style="143" customWidth="1"/>
    <col min="6" max="6" width="9.85546875" style="100" customWidth="1"/>
    <col min="7" max="7" width="13.85546875" style="100" customWidth="1"/>
    <col min="8" max="16384" width="9.140625" style="100"/>
  </cols>
  <sheetData>
    <row r="1" spans="1:104" ht="15.75" x14ac:dyDescent="0.25">
      <c r="A1" s="199" t="s">
        <v>56</v>
      </c>
      <c r="B1" s="199"/>
      <c r="C1" s="199"/>
      <c r="D1" s="199"/>
      <c r="E1" s="199"/>
      <c r="F1" s="199"/>
      <c r="G1" s="199"/>
    </row>
    <row r="2" spans="1:104" ht="13.5" thickBot="1" x14ac:dyDescent="0.25">
      <c r="A2" s="101"/>
      <c r="B2" s="102"/>
      <c r="C2" s="103"/>
      <c r="D2" s="103"/>
      <c r="E2" s="104"/>
      <c r="F2" s="103"/>
      <c r="G2" s="103"/>
    </row>
    <row r="3" spans="1:104" ht="26.25" customHeight="1" thickTop="1" x14ac:dyDescent="0.2">
      <c r="A3" s="200" t="s">
        <v>5</v>
      </c>
      <c r="B3" s="201"/>
      <c r="C3" s="206" t="str">
        <f>CONCATENATE(cislostavby," ",nazevstavby)</f>
        <v xml:space="preserve"> ,,Rekonstrukce inženýrských sítí pod komunikací
a povrchu komunikace v areálu Nemocnice TGM Hodonín, p.o.,,</v>
      </c>
      <c r="D3" s="207"/>
      <c r="E3" s="207"/>
      <c r="F3" s="207"/>
      <c r="G3" s="208"/>
    </row>
    <row r="4" spans="1:104" ht="13.5" thickBot="1" x14ac:dyDescent="0.25">
      <c r="A4" s="202" t="s">
        <v>1</v>
      </c>
      <c r="B4" s="203"/>
      <c r="C4" s="105" t="s">
        <v>187</v>
      </c>
      <c r="D4" s="106"/>
      <c r="E4" s="204"/>
      <c r="F4" s="204"/>
      <c r="G4" s="205"/>
    </row>
    <row r="5" spans="1:104" ht="13.5" thickTop="1" x14ac:dyDescent="0.2">
      <c r="A5" s="107"/>
      <c r="B5" s="108"/>
      <c r="C5" s="108"/>
      <c r="D5" s="101"/>
      <c r="E5" s="109"/>
      <c r="F5" s="101"/>
      <c r="G5" s="110"/>
    </row>
    <row r="6" spans="1:104" x14ac:dyDescent="0.2">
      <c r="A6" s="111" t="s">
        <v>57</v>
      </c>
      <c r="B6" s="112" t="s">
        <v>58</v>
      </c>
      <c r="C6" s="112" t="s">
        <v>59</v>
      </c>
      <c r="D6" s="112" t="s">
        <v>60</v>
      </c>
      <c r="E6" s="113" t="s">
        <v>61</v>
      </c>
      <c r="F6" s="112" t="s">
        <v>62</v>
      </c>
      <c r="G6" s="114" t="s">
        <v>63</v>
      </c>
    </row>
    <row r="7" spans="1:104" x14ac:dyDescent="0.2">
      <c r="A7" s="115" t="s">
        <v>64</v>
      </c>
      <c r="B7" s="116" t="s">
        <v>65</v>
      </c>
      <c r="C7" s="117" t="s">
        <v>66</v>
      </c>
      <c r="D7" s="118"/>
      <c r="E7" s="119"/>
      <c r="F7" s="119"/>
      <c r="G7" s="120"/>
      <c r="H7" s="121"/>
      <c r="I7" s="121"/>
      <c r="O7" s="122">
        <v>1</v>
      </c>
    </row>
    <row r="8" spans="1:104" x14ac:dyDescent="0.2">
      <c r="A8" s="123">
        <v>1</v>
      </c>
      <c r="B8" s="124" t="s">
        <v>68</v>
      </c>
      <c r="C8" s="125" t="s">
        <v>69</v>
      </c>
      <c r="D8" s="126" t="s">
        <v>70</v>
      </c>
      <c r="E8" s="127">
        <v>145.30000000000001</v>
      </c>
      <c r="F8" s="127"/>
      <c r="G8" s="128">
        <f t="shared" ref="G8:G14" si="0">E8*F8</f>
        <v>0</v>
      </c>
      <c r="O8" s="122">
        <v>2</v>
      </c>
      <c r="AA8" s="100">
        <v>12</v>
      </c>
      <c r="AB8" s="100">
        <v>0</v>
      </c>
      <c r="AC8" s="100">
        <v>1</v>
      </c>
      <c r="AZ8" s="100">
        <v>1</v>
      </c>
      <c r="BA8" s="100">
        <f t="shared" ref="BA8:BA14" si="1">IF(AZ8=1,G8,0)</f>
        <v>0</v>
      </c>
      <c r="BB8" s="100">
        <f t="shared" ref="BB8:BB14" si="2">IF(AZ8=2,G8,0)</f>
        <v>0</v>
      </c>
      <c r="BC8" s="100">
        <f t="shared" ref="BC8:BC14" si="3">IF(AZ8=3,G8,0)</f>
        <v>0</v>
      </c>
      <c r="BD8" s="100">
        <f t="shared" ref="BD8:BD14" si="4">IF(AZ8=4,G8,0)</f>
        <v>0</v>
      </c>
      <c r="BE8" s="100">
        <f t="shared" ref="BE8:BE14" si="5">IF(AZ8=5,G8,0)</f>
        <v>0</v>
      </c>
      <c r="CZ8" s="100">
        <v>0</v>
      </c>
    </row>
    <row r="9" spans="1:104" x14ac:dyDescent="0.2">
      <c r="A9" s="123">
        <v>2</v>
      </c>
      <c r="B9" s="124" t="s">
        <v>71</v>
      </c>
      <c r="C9" s="125" t="s">
        <v>72</v>
      </c>
      <c r="D9" s="126" t="s">
        <v>70</v>
      </c>
      <c r="E9" s="127">
        <v>1592.2</v>
      </c>
      <c r="F9" s="127"/>
      <c r="G9" s="128">
        <f t="shared" si="0"/>
        <v>0</v>
      </c>
      <c r="O9" s="122">
        <v>2</v>
      </c>
      <c r="AA9" s="100">
        <v>12</v>
      </c>
      <c r="AB9" s="100">
        <v>0</v>
      </c>
      <c r="AC9" s="100">
        <v>2</v>
      </c>
      <c r="AZ9" s="100">
        <v>1</v>
      </c>
      <c r="BA9" s="100">
        <f t="shared" si="1"/>
        <v>0</v>
      </c>
      <c r="BB9" s="100">
        <f t="shared" si="2"/>
        <v>0</v>
      </c>
      <c r="BC9" s="100">
        <f t="shared" si="3"/>
        <v>0</v>
      </c>
      <c r="BD9" s="100">
        <f t="shared" si="4"/>
        <v>0</v>
      </c>
      <c r="BE9" s="100">
        <f t="shared" si="5"/>
        <v>0</v>
      </c>
      <c r="CZ9" s="100">
        <v>0</v>
      </c>
    </row>
    <row r="10" spans="1:104" x14ac:dyDescent="0.2">
      <c r="A10" s="123">
        <v>3</v>
      </c>
      <c r="B10" s="124" t="s">
        <v>73</v>
      </c>
      <c r="C10" s="125" t="s">
        <v>74</v>
      </c>
      <c r="D10" s="126" t="s">
        <v>70</v>
      </c>
      <c r="E10" s="127">
        <v>1602.2</v>
      </c>
      <c r="F10" s="127"/>
      <c r="G10" s="128">
        <f t="shared" si="0"/>
        <v>0</v>
      </c>
      <c r="O10" s="122">
        <v>2</v>
      </c>
      <c r="AA10" s="100">
        <v>12</v>
      </c>
      <c r="AB10" s="100">
        <v>0</v>
      </c>
      <c r="AC10" s="100">
        <v>3</v>
      </c>
      <c r="AZ10" s="100">
        <v>1</v>
      </c>
      <c r="BA10" s="100">
        <f t="shared" si="1"/>
        <v>0</v>
      </c>
      <c r="BB10" s="100">
        <f t="shared" si="2"/>
        <v>0</v>
      </c>
      <c r="BC10" s="100">
        <f t="shared" si="3"/>
        <v>0</v>
      </c>
      <c r="BD10" s="100">
        <f t="shared" si="4"/>
        <v>0</v>
      </c>
      <c r="BE10" s="100">
        <f t="shared" si="5"/>
        <v>0</v>
      </c>
      <c r="CZ10" s="100">
        <v>0</v>
      </c>
    </row>
    <row r="11" spans="1:104" x14ac:dyDescent="0.2">
      <c r="A11" s="123">
        <v>4</v>
      </c>
      <c r="B11" s="124" t="s">
        <v>75</v>
      </c>
      <c r="C11" s="125" t="s">
        <v>76</v>
      </c>
      <c r="D11" s="126" t="s">
        <v>70</v>
      </c>
      <c r="E11" s="127">
        <v>76.599999999999994</v>
      </c>
      <c r="F11" s="127"/>
      <c r="G11" s="128">
        <f t="shared" si="0"/>
        <v>0</v>
      </c>
      <c r="O11" s="122">
        <v>2</v>
      </c>
      <c r="AA11" s="100">
        <v>12</v>
      </c>
      <c r="AB11" s="100">
        <v>0</v>
      </c>
      <c r="AC11" s="100">
        <v>4</v>
      </c>
      <c r="AZ11" s="100">
        <v>1</v>
      </c>
      <c r="BA11" s="100">
        <f t="shared" si="1"/>
        <v>0</v>
      </c>
      <c r="BB11" s="100">
        <f t="shared" si="2"/>
        <v>0</v>
      </c>
      <c r="BC11" s="100">
        <f t="shared" si="3"/>
        <v>0</v>
      </c>
      <c r="BD11" s="100">
        <f t="shared" si="4"/>
        <v>0</v>
      </c>
      <c r="BE11" s="100">
        <f t="shared" si="5"/>
        <v>0</v>
      </c>
      <c r="CZ11" s="100">
        <v>0</v>
      </c>
    </row>
    <row r="12" spans="1:104" x14ac:dyDescent="0.2">
      <c r="A12" s="123">
        <v>5</v>
      </c>
      <c r="B12" s="124" t="s">
        <v>77</v>
      </c>
      <c r="C12" s="125" t="s">
        <v>78</v>
      </c>
      <c r="D12" s="126" t="s">
        <v>79</v>
      </c>
      <c r="E12" s="127">
        <v>621.20000000000005</v>
      </c>
      <c r="F12" s="127"/>
      <c r="G12" s="128">
        <f t="shared" si="0"/>
        <v>0</v>
      </c>
      <c r="O12" s="122">
        <v>2</v>
      </c>
      <c r="AA12" s="100">
        <v>12</v>
      </c>
      <c r="AB12" s="100">
        <v>0</v>
      </c>
      <c r="AC12" s="100">
        <v>5</v>
      </c>
      <c r="AZ12" s="100">
        <v>1</v>
      </c>
      <c r="BA12" s="100">
        <f t="shared" si="1"/>
        <v>0</v>
      </c>
      <c r="BB12" s="100">
        <f t="shared" si="2"/>
        <v>0</v>
      </c>
      <c r="BC12" s="100">
        <f t="shared" si="3"/>
        <v>0</v>
      </c>
      <c r="BD12" s="100">
        <f t="shared" si="4"/>
        <v>0</v>
      </c>
      <c r="BE12" s="100">
        <f t="shared" si="5"/>
        <v>0</v>
      </c>
      <c r="CZ12" s="100">
        <v>0</v>
      </c>
    </row>
    <row r="13" spans="1:104" x14ac:dyDescent="0.2">
      <c r="A13" s="123">
        <v>6</v>
      </c>
      <c r="B13" s="124" t="s">
        <v>80</v>
      </c>
      <c r="C13" s="125" t="s">
        <v>81</v>
      </c>
      <c r="D13" s="126" t="s">
        <v>70</v>
      </c>
      <c r="E13" s="127">
        <v>1824.1</v>
      </c>
      <c r="F13" s="127"/>
      <c r="G13" s="128">
        <f t="shared" si="0"/>
        <v>0</v>
      </c>
      <c r="O13" s="122">
        <v>2</v>
      </c>
      <c r="AA13" s="100">
        <v>12</v>
      </c>
      <c r="AB13" s="100">
        <v>0</v>
      </c>
      <c r="AC13" s="100">
        <v>6</v>
      </c>
      <c r="AZ13" s="100">
        <v>1</v>
      </c>
      <c r="BA13" s="100">
        <f t="shared" si="1"/>
        <v>0</v>
      </c>
      <c r="BB13" s="100">
        <f t="shared" si="2"/>
        <v>0</v>
      </c>
      <c r="BC13" s="100">
        <f t="shared" si="3"/>
        <v>0</v>
      </c>
      <c r="BD13" s="100">
        <f t="shared" si="4"/>
        <v>0</v>
      </c>
      <c r="BE13" s="100">
        <f t="shared" si="5"/>
        <v>0</v>
      </c>
      <c r="CZ13" s="100">
        <v>0</v>
      </c>
    </row>
    <row r="14" spans="1:104" x14ac:dyDescent="0.2">
      <c r="A14" s="123">
        <v>7</v>
      </c>
      <c r="B14" s="124" t="s">
        <v>82</v>
      </c>
      <c r="C14" s="125" t="s">
        <v>83</v>
      </c>
      <c r="D14" s="126" t="s">
        <v>84</v>
      </c>
      <c r="E14" s="127">
        <v>401.79199999999997</v>
      </c>
      <c r="F14" s="127"/>
      <c r="G14" s="128">
        <f t="shared" si="0"/>
        <v>0</v>
      </c>
      <c r="O14" s="122">
        <v>2</v>
      </c>
      <c r="AA14" s="100">
        <v>12</v>
      </c>
      <c r="AB14" s="100">
        <v>0</v>
      </c>
      <c r="AC14" s="100">
        <v>7</v>
      </c>
      <c r="AZ14" s="100">
        <v>1</v>
      </c>
      <c r="BA14" s="100">
        <f t="shared" si="1"/>
        <v>0</v>
      </c>
      <c r="BB14" s="100">
        <f t="shared" si="2"/>
        <v>0</v>
      </c>
      <c r="BC14" s="100">
        <f t="shared" si="3"/>
        <v>0</v>
      </c>
      <c r="BD14" s="100">
        <f t="shared" si="4"/>
        <v>0</v>
      </c>
      <c r="BE14" s="100">
        <f t="shared" si="5"/>
        <v>0</v>
      </c>
      <c r="CZ14" s="100">
        <v>0</v>
      </c>
    </row>
    <row r="15" spans="1:104" ht="12.75" customHeight="1" x14ac:dyDescent="0.2">
      <c r="A15" s="129"/>
      <c r="B15" s="130"/>
      <c r="C15" s="196" t="s">
        <v>224</v>
      </c>
      <c r="D15" s="197"/>
      <c r="E15" s="131">
        <v>401.79199999999997</v>
      </c>
      <c r="F15" s="132"/>
      <c r="G15" s="133"/>
      <c r="M15" s="134" t="s">
        <v>85</v>
      </c>
      <c r="O15" s="122"/>
    </row>
    <row r="16" spans="1:104" x14ac:dyDescent="0.2">
      <c r="A16" s="123">
        <v>8</v>
      </c>
      <c r="B16" s="124" t="s">
        <v>225</v>
      </c>
      <c r="C16" s="125" t="s">
        <v>226</v>
      </c>
      <c r="D16" s="126" t="s">
        <v>84</v>
      </c>
      <c r="E16" s="127">
        <v>348.59199999999998</v>
      </c>
      <c r="F16" s="127"/>
      <c r="G16" s="128">
        <f>E16*F16</f>
        <v>0</v>
      </c>
      <c r="O16" s="122">
        <v>2</v>
      </c>
      <c r="AA16" s="100">
        <v>12</v>
      </c>
      <c r="AB16" s="100">
        <v>0</v>
      </c>
      <c r="AC16" s="100">
        <v>8</v>
      </c>
      <c r="AZ16" s="100">
        <v>1</v>
      </c>
      <c r="BA16" s="100">
        <f>IF(AZ16=1,G16,0)</f>
        <v>0</v>
      </c>
      <c r="BB16" s="100">
        <f>IF(AZ16=2,G16,0)</f>
        <v>0</v>
      </c>
      <c r="BC16" s="100">
        <f>IF(AZ16=3,G16,0)</f>
        <v>0</v>
      </c>
      <c r="BD16" s="100">
        <f>IF(AZ16=4,G16,0)</f>
        <v>0</v>
      </c>
      <c r="BE16" s="100">
        <f>IF(AZ16=5,G16,0)</f>
        <v>0</v>
      </c>
      <c r="CZ16" s="100">
        <v>0</v>
      </c>
    </row>
    <row r="17" spans="1:104" x14ac:dyDescent="0.2">
      <c r="A17" s="129"/>
      <c r="B17" s="130"/>
      <c r="C17" s="198">
        <v>401792</v>
      </c>
      <c r="D17" s="197"/>
      <c r="E17" s="131">
        <v>401.79199999999997</v>
      </c>
      <c r="F17" s="132"/>
      <c r="G17" s="133"/>
      <c r="M17" s="153">
        <v>122572</v>
      </c>
      <c r="O17" s="122"/>
    </row>
    <row r="18" spans="1:104" x14ac:dyDescent="0.2">
      <c r="A18" s="129"/>
      <c r="B18" s="130"/>
      <c r="C18" s="196" t="s">
        <v>86</v>
      </c>
      <c r="D18" s="197"/>
      <c r="E18" s="131">
        <v>-53.2</v>
      </c>
      <c r="F18" s="132"/>
      <c r="G18" s="133"/>
      <c r="M18" s="134" t="s">
        <v>86</v>
      </c>
      <c r="O18" s="122"/>
    </row>
    <row r="19" spans="1:104" x14ac:dyDescent="0.2">
      <c r="A19" s="123">
        <v>9</v>
      </c>
      <c r="B19" s="124" t="s">
        <v>87</v>
      </c>
      <c r="C19" s="125" t="s">
        <v>88</v>
      </c>
      <c r="D19" s="126" t="s">
        <v>84</v>
      </c>
      <c r="E19" s="127">
        <v>53.2</v>
      </c>
      <c r="F19" s="127"/>
      <c r="G19" s="128">
        <f>E19*F19</f>
        <v>0</v>
      </c>
      <c r="O19" s="122">
        <v>2</v>
      </c>
      <c r="AA19" s="100">
        <v>12</v>
      </c>
      <c r="AB19" s="100">
        <v>0</v>
      </c>
      <c r="AC19" s="100">
        <v>9</v>
      </c>
      <c r="AZ19" s="100">
        <v>1</v>
      </c>
      <c r="BA19" s="100">
        <f>IF(AZ19=1,G19,0)</f>
        <v>0</v>
      </c>
      <c r="BB19" s="100">
        <f>IF(AZ19=2,G19,0)</f>
        <v>0</v>
      </c>
      <c r="BC19" s="100">
        <f>IF(AZ19=3,G19,0)</f>
        <v>0</v>
      </c>
      <c r="BD19" s="100">
        <f>IF(AZ19=4,G19,0)</f>
        <v>0</v>
      </c>
      <c r="BE19" s="100">
        <f>IF(AZ19=5,G19,0)</f>
        <v>0</v>
      </c>
      <c r="CZ19" s="100">
        <v>0</v>
      </c>
    </row>
    <row r="20" spans="1:104" x14ac:dyDescent="0.2">
      <c r="A20" s="123">
        <v>10</v>
      </c>
      <c r="B20" s="124" t="s">
        <v>89</v>
      </c>
      <c r="C20" s="125" t="s">
        <v>90</v>
      </c>
      <c r="D20" s="126" t="s">
        <v>70</v>
      </c>
      <c r="E20" s="127">
        <v>1874.7750000000001</v>
      </c>
      <c r="F20" s="127"/>
      <c r="G20" s="128">
        <f>E20*F20</f>
        <v>0</v>
      </c>
      <c r="O20" s="122">
        <v>2</v>
      </c>
      <c r="AA20" s="100">
        <v>12</v>
      </c>
      <c r="AB20" s="100">
        <v>0</v>
      </c>
      <c r="AC20" s="100">
        <v>10</v>
      </c>
      <c r="AZ20" s="100">
        <v>1</v>
      </c>
      <c r="BA20" s="100">
        <f>IF(AZ20=1,G20,0)</f>
        <v>0</v>
      </c>
      <c r="BB20" s="100">
        <f>IF(AZ20=2,G20,0)</f>
        <v>0</v>
      </c>
      <c r="BC20" s="100">
        <f>IF(AZ20=3,G20,0)</f>
        <v>0</v>
      </c>
      <c r="BD20" s="100">
        <f>IF(AZ20=4,G20,0)</f>
        <v>0</v>
      </c>
      <c r="BE20" s="100">
        <f>IF(AZ20=5,G20,0)</f>
        <v>0</v>
      </c>
      <c r="CZ20" s="100">
        <v>0</v>
      </c>
    </row>
    <row r="21" spans="1:104" x14ac:dyDescent="0.2">
      <c r="A21" s="129"/>
      <c r="B21" s="130"/>
      <c r="C21" s="196" t="s">
        <v>91</v>
      </c>
      <c r="D21" s="197"/>
      <c r="E21" s="131">
        <v>1874.7750000000001</v>
      </c>
      <c r="F21" s="132"/>
      <c r="G21" s="133"/>
      <c r="M21" s="134" t="s">
        <v>91</v>
      </c>
      <c r="O21" s="122"/>
    </row>
    <row r="22" spans="1:104" ht="22.5" x14ac:dyDescent="0.2">
      <c r="A22" s="123">
        <v>11</v>
      </c>
      <c r="B22" s="124" t="s">
        <v>92</v>
      </c>
      <c r="C22" s="125" t="s">
        <v>93</v>
      </c>
      <c r="D22" s="126" t="s">
        <v>70</v>
      </c>
      <c r="E22" s="127">
        <v>422</v>
      </c>
      <c r="F22" s="127"/>
      <c r="G22" s="128">
        <f>E22*F22</f>
        <v>0</v>
      </c>
      <c r="O22" s="122">
        <v>2</v>
      </c>
      <c r="AA22" s="100">
        <v>12</v>
      </c>
      <c r="AB22" s="100">
        <v>0</v>
      </c>
      <c r="AC22" s="100">
        <v>11</v>
      </c>
      <c r="AZ22" s="100">
        <v>1</v>
      </c>
      <c r="BA22" s="100">
        <f>IF(AZ22=1,G22,0)</f>
        <v>0</v>
      </c>
      <c r="BB22" s="100">
        <f>IF(AZ22=2,G22,0)</f>
        <v>0</v>
      </c>
      <c r="BC22" s="100">
        <f>IF(AZ22=3,G22,0)</f>
        <v>0</v>
      </c>
      <c r="BD22" s="100">
        <f>IF(AZ22=4,G22,0)</f>
        <v>0</v>
      </c>
      <c r="BE22" s="100">
        <f>IF(AZ22=5,G22,0)</f>
        <v>0</v>
      </c>
      <c r="CZ22" s="100">
        <v>0</v>
      </c>
    </row>
    <row r="23" spans="1:104" x14ac:dyDescent="0.2">
      <c r="A23" s="123">
        <v>12</v>
      </c>
      <c r="B23" s="124" t="s">
        <v>94</v>
      </c>
      <c r="C23" s="125" t="s">
        <v>95</v>
      </c>
      <c r="D23" s="126" t="s">
        <v>70</v>
      </c>
      <c r="E23" s="127">
        <v>422</v>
      </c>
      <c r="F23" s="127"/>
      <c r="G23" s="128">
        <f>E23*F23</f>
        <v>0</v>
      </c>
      <c r="O23" s="122">
        <v>2</v>
      </c>
      <c r="AA23" s="100">
        <v>12</v>
      </c>
      <c r="AB23" s="100">
        <v>0</v>
      </c>
      <c r="AC23" s="100">
        <v>12</v>
      </c>
      <c r="AZ23" s="100">
        <v>1</v>
      </c>
      <c r="BA23" s="100">
        <f>IF(AZ23=1,G23,0)</f>
        <v>0</v>
      </c>
      <c r="BB23" s="100">
        <f>IF(AZ23=2,G23,0)</f>
        <v>0</v>
      </c>
      <c r="BC23" s="100">
        <f>IF(AZ23=3,G23,0)</f>
        <v>0</v>
      </c>
      <c r="BD23" s="100">
        <f>IF(AZ23=4,G23,0)</f>
        <v>0</v>
      </c>
      <c r="BE23" s="100">
        <f>IF(AZ23=5,G23,0)</f>
        <v>0</v>
      </c>
      <c r="CZ23" s="100">
        <v>0</v>
      </c>
    </row>
    <row r="24" spans="1:104" x14ac:dyDescent="0.2">
      <c r="A24" s="123">
        <v>13</v>
      </c>
      <c r="B24" s="124" t="s">
        <v>96</v>
      </c>
      <c r="C24" s="125" t="s">
        <v>97</v>
      </c>
      <c r="D24" s="126" t="s">
        <v>98</v>
      </c>
      <c r="E24" s="127">
        <v>627.46559999999999</v>
      </c>
      <c r="F24" s="127"/>
      <c r="G24" s="128">
        <f>E24*F24</f>
        <v>0</v>
      </c>
      <c r="O24" s="122">
        <v>2</v>
      </c>
      <c r="AA24" s="100">
        <v>12</v>
      </c>
      <c r="AB24" s="100">
        <v>0</v>
      </c>
      <c r="AC24" s="100">
        <v>13</v>
      </c>
      <c r="AZ24" s="100">
        <v>1</v>
      </c>
      <c r="BA24" s="100">
        <f>IF(AZ24=1,G24,0)</f>
        <v>0</v>
      </c>
      <c r="BB24" s="100">
        <f>IF(AZ24=2,G24,0)</f>
        <v>0</v>
      </c>
      <c r="BC24" s="100">
        <f>IF(AZ24=3,G24,0)</f>
        <v>0</v>
      </c>
      <c r="BD24" s="100">
        <f>IF(AZ24=4,G24,0)</f>
        <v>0</v>
      </c>
      <c r="BE24" s="100">
        <f>IF(AZ24=5,G24,0)</f>
        <v>0</v>
      </c>
      <c r="CZ24" s="100">
        <v>0</v>
      </c>
    </row>
    <row r="25" spans="1:104" x14ac:dyDescent="0.2">
      <c r="A25" s="129"/>
      <c r="B25" s="130"/>
      <c r="C25" s="196" t="s">
        <v>227</v>
      </c>
      <c r="D25" s="197"/>
      <c r="E25" s="131">
        <v>627.46559999999999</v>
      </c>
      <c r="F25" s="132"/>
      <c r="G25" s="133"/>
      <c r="M25" s="134" t="s">
        <v>99</v>
      </c>
      <c r="O25" s="122"/>
    </row>
    <row r="26" spans="1:104" x14ac:dyDescent="0.2">
      <c r="A26" s="135"/>
      <c r="B26" s="136" t="s">
        <v>67</v>
      </c>
      <c r="C26" s="137" t="str">
        <f>CONCATENATE(B7," ",C7)</f>
        <v>1 Zemní práce</v>
      </c>
      <c r="D26" s="135"/>
      <c r="E26" s="138"/>
      <c r="F26" s="138"/>
      <c r="G26" s="139">
        <f>SUM(G7:G25)</f>
        <v>0</v>
      </c>
      <c r="O26" s="122">
        <v>4</v>
      </c>
      <c r="BA26" s="140">
        <f>SUM(BA7:BA25)</f>
        <v>0</v>
      </c>
      <c r="BB26" s="140">
        <f>SUM(BB7:BB25)</f>
        <v>0</v>
      </c>
      <c r="BC26" s="140">
        <f>SUM(BC7:BC25)</f>
        <v>0</v>
      </c>
      <c r="BD26" s="140">
        <f>SUM(BD7:BD25)</f>
        <v>0</v>
      </c>
      <c r="BE26" s="140">
        <f>SUM(BE7:BE25)</f>
        <v>0</v>
      </c>
    </row>
    <row r="27" spans="1:104" x14ac:dyDescent="0.2">
      <c r="A27" s="115" t="s">
        <v>64</v>
      </c>
      <c r="B27" s="116" t="s">
        <v>100</v>
      </c>
      <c r="C27" s="117" t="s">
        <v>101</v>
      </c>
      <c r="D27" s="118"/>
      <c r="E27" s="119"/>
      <c r="F27" s="119"/>
      <c r="G27" s="120"/>
      <c r="H27" s="121"/>
      <c r="I27" s="121"/>
      <c r="O27" s="122">
        <v>1</v>
      </c>
    </row>
    <row r="28" spans="1:104" x14ac:dyDescent="0.2">
      <c r="A28" s="123">
        <v>14</v>
      </c>
      <c r="B28" s="124" t="s">
        <v>102</v>
      </c>
      <c r="C28" s="125" t="s">
        <v>103</v>
      </c>
      <c r="D28" s="126" t="s">
        <v>70</v>
      </c>
      <c r="E28" s="127">
        <v>1681.9</v>
      </c>
      <c r="F28" s="127"/>
      <c r="G28" s="128">
        <f>E28*F28</f>
        <v>0</v>
      </c>
      <c r="O28" s="122">
        <v>2</v>
      </c>
      <c r="AA28" s="100">
        <v>12</v>
      </c>
      <c r="AB28" s="100">
        <v>0</v>
      </c>
      <c r="AC28" s="100">
        <v>14</v>
      </c>
      <c r="AZ28" s="100">
        <v>1</v>
      </c>
      <c r="BA28" s="100">
        <f t="shared" ref="BA28:BA34" si="6">IF(AZ28=1,G28,0)</f>
        <v>0</v>
      </c>
      <c r="BB28" s="100">
        <f t="shared" ref="BB28:BB34" si="7">IF(AZ28=2,G28,0)</f>
        <v>0</v>
      </c>
      <c r="BC28" s="100">
        <f t="shared" ref="BC28:BC34" si="8">IF(AZ28=3,G28,0)</f>
        <v>0</v>
      </c>
      <c r="BD28" s="100">
        <f t="shared" ref="BD28:BD34" si="9">IF(AZ28=4,G28,0)</f>
        <v>0</v>
      </c>
      <c r="BE28" s="100">
        <f t="shared" ref="BE28:BE34" si="10">IF(AZ28=5,G28,0)</f>
        <v>0</v>
      </c>
      <c r="CZ28" s="100">
        <v>0.37080000000000002</v>
      </c>
    </row>
    <row r="29" spans="1:104" x14ac:dyDescent="0.2">
      <c r="A29" s="129"/>
      <c r="B29" s="130"/>
      <c r="C29" s="196" t="s">
        <v>228</v>
      </c>
      <c r="D29" s="197"/>
      <c r="E29" s="131">
        <v>1681.9</v>
      </c>
      <c r="F29" s="132"/>
      <c r="G29" s="133"/>
      <c r="O29" s="122">
        <v>2</v>
      </c>
      <c r="AA29" s="100">
        <v>12</v>
      </c>
      <c r="AB29" s="100">
        <v>0</v>
      </c>
      <c r="AC29" s="100">
        <v>15</v>
      </c>
      <c r="AZ29" s="100">
        <v>1</v>
      </c>
      <c r="BA29" s="100">
        <f t="shared" si="6"/>
        <v>0</v>
      </c>
      <c r="BB29" s="100">
        <f t="shared" si="7"/>
        <v>0</v>
      </c>
      <c r="BC29" s="100">
        <f t="shared" si="8"/>
        <v>0</v>
      </c>
      <c r="BD29" s="100">
        <f t="shared" si="9"/>
        <v>0</v>
      </c>
      <c r="BE29" s="100">
        <f t="shared" si="10"/>
        <v>0</v>
      </c>
      <c r="CZ29" s="100">
        <v>0.27994000000000002</v>
      </c>
    </row>
    <row r="30" spans="1:104" x14ac:dyDescent="0.2">
      <c r="A30" s="123">
        <v>15</v>
      </c>
      <c r="B30" s="124" t="s">
        <v>104</v>
      </c>
      <c r="C30" s="125" t="s">
        <v>105</v>
      </c>
      <c r="D30" s="126" t="s">
        <v>70</v>
      </c>
      <c r="E30" s="127">
        <v>103.6</v>
      </c>
      <c r="F30" s="127"/>
      <c r="G30" s="128">
        <f t="shared" ref="G30:G38" si="11">E30*F30</f>
        <v>0</v>
      </c>
      <c r="O30" s="122">
        <v>2</v>
      </c>
      <c r="AA30" s="100">
        <v>12</v>
      </c>
      <c r="AB30" s="100">
        <v>0</v>
      </c>
      <c r="AC30" s="100">
        <v>16</v>
      </c>
      <c r="AZ30" s="100">
        <v>1</v>
      </c>
      <c r="BA30" s="100">
        <f t="shared" si="6"/>
        <v>0</v>
      </c>
      <c r="BB30" s="100">
        <f t="shared" si="7"/>
        <v>0</v>
      </c>
      <c r="BC30" s="100">
        <f t="shared" si="8"/>
        <v>0</v>
      </c>
      <c r="BD30" s="100">
        <f t="shared" si="9"/>
        <v>0</v>
      </c>
      <c r="BE30" s="100">
        <f t="shared" si="10"/>
        <v>0</v>
      </c>
      <c r="CZ30" s="100">
        <v>0.30651</v>
      </c>
    </row>
    <row r="31" spans="1:104" x14ac:dyDescent="0.2">
      <c r="A31" s="123">
        <v>16</v>
      </c>
      <c r="B31" s="124" t="s">
        <v>106</v>
      </c>
      <c r="C31" s="125" t="s">
        <v>229</v>
      </c>
      <c r="D31" s="126" t="s">
        <v>70</v>
      </c>
      <c r="E31" s="127">
        <v>103.6</v>
      </c>
      <c r="F31" s="127"/>
      <c r="G31" s="128">
        <f t="shared" si="11"/>
        <v>0</v>
      </c>
      <c r="O31" s="122">
        <v>2</v>
      </c>
      <c r="AA31" s="100">
        <v>12</v>
      </c>
      <c r="AB31" s="100">
        <v>0</v>
      </c>
      <c r="AC31" s="100">
        <v>17</v>
      </c>
      <c r="AZ31" s="100">
        <v>1</v>
      </c>
      <c r="BA31" s="100">
        <f t="shared" si="6"/>
        <v>0</v>
      </c>
      <c r="BB31" s="100">
        <f t="shared" si="7"/>
        <v>0</v>
      </c>
      <c r="BC31" s="100">
        <f t="shared" si="8"/>
        <v>0</v>
      </c>
      <c r="BD31" s="100">
        <f t="shared" si="9"/>
        <v>0</v>
      </c>
      <c r="BE31" s="100">
        <f t="shared" si="10"/>
        <v>0</v>
      </c>
      <c r="CZ31" s="100">
        <v>8.0030000000000004E-2</v>
      </c>
    </row>
    <row r="32" spans="1:104" x14ac:dyDescent="0.2">
      <c r="A32" s="123">
        <v>17</v>
      </c>
      <c r="B32" s="124" t="s">
        <v>230</v>
      </c>
      <c r="C32" s="125" t="s">
        <v>231</v>
      </c>
      <c r="D32" s="126" t="s">
        <v>70</v>
      </c>
      <c r="E32" s="127">
        <v>1319.2</v>
      </c>
      <c r="F32" s="127"/>
      <c r="G32" s="128">
        <f t="shared" si="11"/>
        <v>0</v>
      </c>
      <c r="O32" s="122">
        <v>2</v>
      </c>
      <c r="AA32" s="100">
        <v>12</v>
      </c>
      <c r="AB32" s="100">
        <v>0</v>
      </c>
      <c r="AC32" s="100">
        <v>18</v>
      </c>
      <c r="AZ32" s="100">
        <v>1</v>
      </c>
      <c r="BA32" s="100">
        <f t="shared" si="6"/>
        <v>0</v>
      </c>
      <c r="BB32" s="100">
        <f t="shared" si="7"/>
        <v>0</v>
      </c>
      <c r="BC32" s="100">
        <f t="shared" si="8"/>
        <v>0</v>
      </c>
      <c r="BD32" s="100">
        <f t="shared" si="9"/>
        <v>0</v>
      </c>
      <c r="BE32" s="100">
        <f t="shared" si="10"/>
        <v>0</v>
      </c>
      <c r="CZ32" s="100">
        <v>7.3899999999999993E-2</v>
      </c>
    </row>
    <row r="33" spans="1:104" x14ac:dyDescent="0.2">
      <c r="A33" s="123">
        <v>18</v>
      </c>
      <c r="B33" s="124" t="s">
        <v>232</v>
      </c>
      <c r="C33" s="125" t="s">
        <v>233</v>
      </c>
      <c r="D33" s="126" t="s">
        <v>70</v>
      </c>
      <c r="E33" s="127">
        <v>1319.2</v>
      </c>
      <c r="F33" s="127"/>
      <c r="G33" s="128">
        <f t="shared" si="11"/>
        <v>0</v>
      </c>
      <c r="O33" s="122">
        <v>2</v>
      </c>
      <c r="AA33" s="100">
        <v>12</v>
      </c>
      <c r="AB33" s="100">
        <v>0</v>
      </c>
      <c r="AC33" s="100">
        <v>19</v>
      </c>
      <c r="AZ33" s="100">
        <v>1</v>
      </c>
      <c r="BA33" s="100">
        <f t="shared" si="6"/>
        <v>0</v>
      </c>
      <c r="BB33" s="100">
        <f t="shared" si="7"/>
        <v>0</v>
      </c>
      <c r="BC33" s="100">
        <f t="shared" si="8"/>
        <v>0</v>
      </c>
      <c r="BD33" s="100">
        <f t="shared" si="9"/>
        <v>0</v>
      </c>
      <c r="BE33" s="100">
        <f t="shared" si="10"/>
        <v>0</v>
      </c>
      <c r="CZ33" s="100">
        <v>7.3899999999999993E-2</v>
      </c>
    </row>
    <row r="34" spans="1:104" x14ac:dyDescent="0.2">
      <c r="A34" s="123">
        <v>19</v>
      </c>
      <c r="B34" s="124" t="s">
        <v>234</v>
      </c>
      <c r="C34" s="125" t="s">
        <v>235</v>
      </c>
      <c r="D34" s="126" t="s">
        <v>70</v>
      </c>
      <c r="E34" s="127">
        <v>1319.2</v>
      </c>
      <c r="F34" s="127"/>
      <c r="G34" s="128">
        <f t="shared" si="11"/>
        <v>0</v>
      </c>
      <c r="O34" s="122">
        <v>2</v>
      </c>
      <c r="AA34" s="100">
        <v>12</v>
      </c>
      <c r="AB34" s="100">
        <v>1</v>
      </c>
      <c r="AC34" s="100">
        <v>20</v>
      </c>
      <c r="AZ34" s="100">
        <v>1</v>
      </c>
      <c r="BA34" s="100">
        <f t="shared" si="6"/>
        <v>0</v>
      </c>
      <c r="BB34" s="100">
        <f t="shared" si="7"/>
        <v>0</v>
      </c>
      <c r="BC34" s="100">
        <f t="shared" si="8"/>
        <v>0</v>
      </c>
      <c r="BD34" s="100">
        <f t="shared" si="9"/>
        <v>0</v>
      </c>
      <c r="BE34" s="100">
        <f t="shared" si="10"/>
        <v>0</v>
      </c>
      <c r="CZ34" s="100">
        <v>0.14000000000000001</v>
      </c>
    </row>
    <row r="35" spans="1:104" x14ac:dyDescent="0.2">
      <c r="A35" s="123">
        <v>20</v>
      </c>
      <c r="B35" s="124" t="s">
        <v>236</v>
      </c>
      <c r="C35" s="125" t="s">
        <v>237</v>
      </c>
      <c r="D35" s="126" t="s">
        <v>70</v>
      </c>
      <c r="E35" s="127">
        <v>1319.2</v>
      </c>
      <c r="F35" s="127"/>
      <c r="G35" s="128">
        <f t="shared" si="11"/>
        <v>0</v>
      </c>
      <c r="M35" s="134" t="s">
        <v>115</v>
      </c>
      <c r="O35" s="122"/>
    </row>
    <row r="36" spans="1:104" x14ac:dyDescent="0.2">
      <c r="A36" s="123">
        <v>21</v>
      </c>
      <c r="B36" s="124" t="s">
        <v>238</v>
      </c>
      <c r="C36" s="125" t="s">
        <v>239</v>
      </c>
      <c r="D36" s="126" t="s">
        <v>70</v>
      </c>
      <c r="E36" s="127">
        <v>1319.2</v>
      </c>
      <c r="F36" s="127"/>
      <c r="G36" s="128">
        <f t="shared" si="11"/>
        <v>0</v>
      </c>
      <c r="O36" s="122">
        <v>2</v>
      </c>
      <c r="AA36" s="100">
        <v>12</v>
      </c>
      <c r="AB36" s="100">
        <v>1</v>
      </c>
      <c r="AC36" s="100">
        <v>21</v>
      </c>
      <c r="AZ36" s="100">
        <v>1</v>
      </c>
      <c r="BA36" s="100">
        <f>IF(AZ36=1,G36,0)</f>
        <v>0</v>
      </c>
      <c r="BB36" s="100">
        <f>IF(AZ36=2,G36,0)</f>
        <v>0</v>
      </c>
      <c r="BC36" s="100">
        <f>IF(AZ36=3,G36,0)</f>
        <v>0</v>
      </c>
      <c r="BD36" s="100">
        <f>IF(AZ36=4,G36,0)</f>
        <v>0</v>
      </c>
      <c r="BE36" s="100">
        <f>IF(AZ36=5,G36,0)</f>
        <v>0</v>
      </c>
      <c r="CZ36" s="100">
        <v>0.13100000000000001</v>
      </c>
    </row>
    <row r="37" spans="1:104" ht="22.5" x14ac:dyDescent="0.2">
      <c r="A37" s="123">
        <v>22</v>
      </c>
      <c r="B37" s="124" t="s">
        <v>262</v>
      </c>
      <c r="C37" s="125" t="s">
        <v>261</v>
      </c>
      <c r="D37" s="126" t="s">
        <v>70</v>
      </c>
      <c r="E37" s="127">
        <v>1319.2</v>
      </c>
      <c r="F37" s="127"/>
      <c r="G37" s="128">
        <f>E37*F37</f>
        <v>0</v>
      </c>
      <c r="M37" s="134" t="s">
        <v>118</v>
      </c>
      <c r="O37" s="122"/>
    </row>
    <row r="38" spans="1:104" x14ac:dyDescent="0.2">
      <c r="A38" s="123">
        <v>23</v>
      </c>
      <c r="B38" s="124" t="s">
        <v>107</v>
      </c>
      <c r="C38" s="125" t="s">
        <v>108</v>
      </c>
      <c r="D38" s="126" t="s">
        <v>70</v>
      </c>
      <c r="E38" s="127">
        <v>466.3</v>
      </c>
      <c r="F38" s="127"/>
      <c r="G38" s="128">
        <f t="shared" si="11"/>
        <v>0</v>
      </c>
      <c r="O38" s="122">
        <v>2</v>
      </c>
      <c r="AA38" s="100">
        <v>12</v>
      </c>
      <c r="AB38" s="100">
        <v>1</v>
      </c>
      <c r="AC38" s="100">
        <v>22</v>
      </c>
      <c r="AZ38" s="100">
        <v>1</v>
      </c>
      <c r="BA38" s="100">
        <f>IF(AZ38=1,G38,0)</f>
        <v>0</v>
      </c>
      <c r="BB38" s="100">
        <f>IF(AZ38=2,G38,0)</f>
        <v>0</v>
      </c>
      <c r="BC38" s="100">
        <f>IF(AZ38=3,G38,0)</f>
        <v>0</v>
      </c>
      <c r="BD38" s="100">
        <f>IF(AZ38=4,G38,0)</f>
        <v>0</v>
      </c>
      <c r="BE38" s="100">
        <f>IF(AZ38=5,G38,0)</f>
        <v>0</v>
      </c>
      <c r="CZ38" s="100">
        <v>0.17599999999999999</v>
      </c>
    </row>
    <row r="39" spans="1:104" x14ac:dyDescent="0.2">
      <c r="A39" s="129"/>
      <c r="B39" s="130"/>
      <c r="C39" s="196" t="s">
        <v>240</v>
      </c>
      <c r="D39" s="197"/>
      <c r="E39" s="131">
        <v>466.3</v>
      </c>
      <c r="F39" s="132"/>
      <c r="G39" s="133"/>
      <c r="M39" s="134" t="s">
        <v>120</v>
      </c>
      <c r="O39" s="122"/>
    </row>
    <row r="40" spans="1:104" x14ac:dyDescent="0.2">
      <c r="A40" s="123">
        <v>24</v>
      </c>
      <c r="B40" s="124" t="s">
        <v>109</v>
      </c>
      <c r="C40" s="125" t="s">
        <v>110</v>
      </c>
      <c r="D40" s="126" t="s">
        <v>70</v>
      </c>
      <c r="E40" s="127">
        <v>362.7</v>
      </c>
      <c r="F40" s="127"/>
      <c r="G40" s="128">
        <f>E40*F40</f>
        <v>0</v>
      </c>
      <c r="O40" s="122">
        <v>2</v>
      </c>
      <c r="AA40" s="100">
        <v>12</v>
      </c>
      <c r="AB40" s="100">
        <v>1</v>
      </c>
      <c r="AC40" s="100">
        <v>23</v>
      </c>
      <c r="AZ40" s="100">
        <v>1</v>
      </c>
      <c r="BA40" s="100">
        <f>IF(AZ40=1,G40,0)</f>
        <v>0</v>
      </c>
      <c r="BB40" s="100">
        <f>IF(AZ40=2,G40,0)</f>
        <v>0</v>
      </c>
      <c r="BC40" s="100">
        <f>IF(AZ40=3,G40,0)</f>
        <v>0</v>
      </c>
      <c r="BD40" s="100">
        <f>IF(AZ40=4,G40,0)</f>
        <v>0</v>
      </c>
      <c r="BE40" s="100">
        <f>IF(AZ40=5,G40,0)</f>
        <v>0</v>
      </c>
      <c r="CZ40" s="100">
        <v>0.17599999999999999</v>
      </c>
    </row>
    <row r="41" spans="1:104" x14ac:dyDescent="0.2">
      <c r="A41" s="123">
        <v>25</v>
      </c>
      <c r="B41" s="124" t="s">
        <v>111</v>
      </c>
      <c r="C41" s="125" t="s">
        <v>112</v>
      </c>
      <c r="D41" s="126" t="s">
        <v>70</v>
      </c>
      <c r="E41" s="127">
        <v>103.6</v>
      </c>
      <c r="F41" s="127"/>
      <c r="G41" s="128">
        <f>E41*F41</f>
        <v>0</v>
      </c>
      <c r="M41" s="134" t="s">
        <v>121</v>
      </c>
      <c r="O41" s="122"/>
    </row>
    <row r="42" spans="1:104" x14ac:dyDescent="0.2">
      <c r="A42" s="123">
        <v>26</v>
      </c>
      <c r="B42" s="124" t="s">
        <v>113</v>
      </c>
      <c r="C42" s="125" t="s">
        <v>114</v>
      </c>
      <c r="D42" s="126" t="s">
        <v>70</v>
      </c>
      <c r="E42" s="127">
        <v>353.601</v>
      </c>
      <c r="F42" s="127"/>
      <c r="G42" s="128">
        <f>E42*F42</f>
        <v>0</v>
      </c>
      <c r="O42" s="122">
        <v>4</v>
      </c>
      <c r="BA42" s="140">
        <f>SUM(BA27:BA41)</f>
        <v>0</v>
      </c>
      <c r="BB42" s="140">
        <f>SUM(BB27:BB41)</f>
        <v>0</v>
      </c>
      <c r="BC42" s="140">
        <f>SUM(BC27:BC41)</f>
        <v>0</v>
      </c>
      <c r="BD42" s="140">
        <f>SUM(BD27:BD41)</f>
        <v>0</v>
      </c>
      <c r="BE42" s="140">
        <f>SUM(BE27:BE41)</f>
        <v>0</v>
      </c>
    </row>
    <row r="43" spans="1:104" x14ac:dyDescent="0.2">
      <c r="A43" s="129"/>
      <c r="B43" s="130"/>
      <c r="C43" s="196" t="s">
        <v>115</v>
      </c>
      <c r="D43" s="197"/>
      <c r="E43" s="131">
        <v>353.601</v>
      </c>
      <c r="F43" s="132"/>
      <c r="G43" s="133"/>
      <c r="H43" s="121"/>
      <c r="I43" s="121"/>
      <c r="O43" s="122">
        <v>1</v>
      </c>
    </row>
    <row r="44" spans="1:104" x14ac:dyDescent="0.2">
      <c r="A44" s="123">
        <v>27</v>
      </c>
      <c r="B44" s="124" t="s">
        <v>116</v>
      </c>
      <c r="C44" s="125" t="s">
        <v>117</v>
      </c>
      <c r="D44" s="126" t="s">
        <v>70</v>
      </c>
      <c r="E44" s="127">
        <v>12.726000000000001</v>
      </c>
      <c r="F44" s="127"/>
      <c r="G44" s="128">
        <f>E44*F44</f>
        <v>0</v>
      </c>
      <c r="O44" s="122">
        <v>2</v>
      </c>
      <c r="AA44" s="100">
        <v>12</v>
      </c>
      <c r="AB44" s="100">
        <v>0</v>
      </c>
      <c r="AC44" s="100">
        <v>24</v>
      </c>
      <c r="AZ44" s="100">
        <v>1</v>
      </c>
      <c r="BA44" s="100">
        <f>IF(AZ44=1,G44,0)</f>
        <v>0</v>
      </c>
      <c r="BB44" s="100">
        <f>IF(AZ44=2,G44,0)</f>
        <v>0</v>
      </c>
      <c r="BC44" s="100">
        <f>IF(AZ44=3,G44,0)</f>
        <v>0</v>
      </c>
      <c r="BD44" s="100">
        <f>IF(AZ44=4,G44,0)</f>
        <v>0</v>
      </c>
      <c r="BE44" s="100">
        <f>IF(AZ44=5,G44,0)</f>
        <v>0</v>
      </c>
      <c r="CZ44" s="100">
        <v>0.31508000000000003</v>
      </c>
    </row>
    <row r="45" spans="1:104" x14ac:dyDescent="0.2">
      <c r="A45" s="129"/>
      <c r="B45" s="130"/>
      <c r="C45" s="196" t="s">
        <v>118</v>
      </c>
      <c r="D45" s="197"/>
      <c r="E45" s="131">
        <v>12.726000000000001</v>
      </c>
      <c r="F45" s="132"/>
      <c r="G45" s="133"/>
      <c r="O45" s="122">
        <v>2</v>
      </c>
      <c r="AA45" s="100">
        <v>12</v>
      </c>
      <c r="AB45" s="100">
        <v>0</v>
      </c>
      <c r="AC45" s="100">
        <v>25</v>
      </c>
      <c r="AZ45" s="100">
        <v>1</v>
      </c>
      <c r="BA45" s="100">
        <f>IF(AZ45=1,G45,0)</f>
        <v>0</v>
      </c>
      <c r="BB45" s="100">
        <f>IF(AZ45=2,G45,0)</f>
        <v>0</v>
      </c>
      <c r="BC45" s="100">
        <f>IF(AZ45=3,G45,0)</f>
        <v>0</v>
      </c>
      <c r="BD45" s="100">
        <f>IF(AZ45=4,G45,0)</f>
        <v>0</v>
      </c>
      <c r="BE45" s="100">
        <f>IF(AZ45=5,G45,0)</f>
        <v>0</v>
      </c>
      <c r="CZ45" s="100">
        <v>0.42930000000000001</v>
      </c>
    </row>
    <row r="46" spans="1:104" x14ac:dyDescent="0.2">
      <c r="A46" s="123">
        <v>28</v>
      </c>
      <c r="B46" s="124" t="s">
        <v>119</v>
      </c>
      <c r="C46" s="125" t="s">
        <v>241</v>
      </c>
      <c r="D46" s="126" t="s">
        <v>70</v>
      </c>
      <c r="E46" s="127">
        <v>104.636</v>
      </c>
      <c r="F46" s="127"/>
      <c r="G46" s="128">
        <f>E46*F46</f>
        <v>0</v>
      </c>
      <c r="O46" s="122">
        <v>2</v>
      </c>
      <c r="AA46" s="100">
        <v>12</v>
      </c>
      <c r="AB46" s="100">
        <v>0</v>
      </c>
      <c r="AC46" s="100">
        <v>26</v>
      </c>
      <c r="AZ46" s="100">
        <v>1</v>
      </c>
      <c r="BA46" s="100">
        <f>IF(AZ46=1,G46,0)</f>
        <v>0</v>
      </c>
      <c r="BB46" s="100">
        <f>IF(AZ46=2,G46,0)</f>
        <v>0</v>
      </c>
      <c r="BC46" s="100">
        <f>IF(AZ46=3,G46,0)</f>
        <v>0</v>
      </c>
      <c r="BD46" s="100">
        <f>IF(AZ46=4,G46,0)</f>
        <v>0</v>
      </c>
      <c r="BE46" s="100">
        <f>IF(AZ46=5,G46,0)</f>
        <v>0</v>
      </c>
      <c r="CZ46" s="100">
        <v>0.14494000000000001</v>
      </c>
    </row>
    <row r="47" spans="1:104" x14ac:dyDescent="0.2">
      <c r="A47" s="129"/>
      <c r="B47" s="130"/>
      <c r="C47" s="196" t="s">
        <v>120</v>
      </c>
      <c r="D47" s="197"/>
      <c r="E47" s="131">
        <v>104.636</v>
      </c>
      <c r="F47" s="132"/>
      <c r="G47" s="133"/>
      <c r="O47" s="122">
        <v>2</v>
      </c>
      <c r="AA47" s="100">
        <v>12</v>
      </c>
      <c r="AB47" s="100">
        <v>1</v>
      </c>
      <c r="AC47" s="100">
        <v>27</v>
      </c>
      <c r="AZ47" s="100">
        <v>1</v>
      </c>
      <c r="BA47" s="100">
        <f>IF(AZ47=1,G47,0)</f>
        <v>0</v>
      </c>
      <c r="BB47" s="100">
        <f>IF(AZ47=2,G47,0)</f>
        <v>0</v>
      </c>
      <c r="BC47" s="100">
        <f>IF(AZ47=3,G47,0)</f>
        <v>0</v>
      </c>
      <c r="BD47" s="100">
        <f>IF(AZ47=4,G47,0)</f>
        <v>0</v>
      </c>
      <c r="BE47" s="100">
        <f>IF(AZ47=5,G47,0)</f>
        <v>0</v>
      </c>
      <c r="CZ47" s="100">
        <v>5.9999999999999995E-4</v>
      </c>
    </row>
    <row r="48" spans="1:104" x14ac:dyDescent="0.2">
      <c r="A48" s="135"/>
      <c r="B48" s="136" t="s">
        <v>67</v>
      </c>
      <c r="C48" s="137" t="str">
        <f>CONCATENATE(B27," ",C27)</f>
        <v>5 Komunikace</v>
      </c>
      <c r="D48" s="135"/>
      <c r="E48" s="138"/>
      <c r="F48" s="138"/>
      <c r="G48" s="139">
        <f>SUM(G27:G47)</f>
        <v>0</v>
      </c>
      <c r="M48" s="134" t="s">
        <v>133</v>
      </c>
      <c r="O48" s="122"/>
    </row>
    <row r="49" spans="1:104" x14ac:dyDescent="0.2">
      <c r="A49" s="115" t="s">
        <v>64</v>
      </c>
      <c r="B49" s="116" t="s">
        <v>122</v>
      </c>
      <c r="C49" s="117" t="s">
        <v>123</v>
      </c>
      <c r="D49" s="118"/>
      <c r="E49" s="119"/>
      <c r="F49" s="119"/>
      <c r="G49" s="120"/>
      <c r="O49" s="122">
        <v>2</v>
      </c>
      <c r="AA49" s="100">
        <v>12</v>
      </c>
      <c r="AB49" s="100">
        <v>0</v>
      </c>
      <c r="AC49" s="100">
        <v>28</v>
      </c>
      <c r="AZ49" s="100">
        <v>1</v>
      </c>
      <c r="BA49" s="100">
        <f>IF(AZ49=1,G49,0)</f>
        <v>0</v>
      </c>
      <c r="BB49" s="100">
        <f>IF(AZ49=2,G49,0)</f>
        <v>0</v>
      </c>
      <c r="BC49" s="100">
        <f>IF(AZ49=3,G49,0)</f>
        <v>0</v>
      </c>
      <c r="BD49" s="100">
        <f>IF(AZ49=4,G49,0)</f>
        <v>0</v>
      </c>
      <c r="BE49" s="100">
        <f>IF(AZ49=5,G49,0)</f>
        <v>0</v>
      </c>
      <c r="CZ49" s="100">
        <v>0</v>
      </c>
    </row>
    <row r="50" spans="1:104" x14ac:dyDescent="0.2">
      <c r="A50" s="123">
        <v>29</v>
      </c>
      <c r="B50" s="124" t="s">
        <v>124</v>
      </c>
      <c r="C50" s="125" t="s">
        <v>125</v>
      </c>
      <c r="D50" s="126" t="s">
        <v>126</v>
      </c>
      <c r="E50" s="127">
        <v>2</v>
      </c>
      <c r="F50" s="127"/>
      <c r="G50" s="128">
        <f>E50*F50</f>
        <v>0</v>
      </c>
      <c r="O50" s="122">
        <v>2</v>
      </c>
      <c r="AA50" s="100">
        <v>12</v>
      </c>
      <c r="AB50" s="100">
        <v>0</v>
      </c>
      <c r="AC50" s="100">
        <v>29</v>
      </c>
      <c r="AZ50" s="100">
        <v>1</v>
      </c>
      <c r="BA50" s="100">
        <f>IF(AZ50=1,G50,0)</f>
        <v>0</v>
      </c>
      <c r="BB50" s="100">
        <f>IF(AZ50=2,G50,0)</f>
        <v>0</v>
      </c>
      <c r="BC50" s="100">
        <f>IF(AZ50=3,G50,0)</f>
        <v>0</v>
      </c>
      <c r="BD50" s="100">
        <f>IF(AZ50=4,G50,0)</f>
        <v>0</v>
      </c>
      <c r="BE50" s="100">
        <f>IF(AZ50=5,G50,0)</f>
        <v>0</v>
      </c>
      <c r="CZ50" s="100">
        <v>0</v>
      </c>
    </row>
    <row r="51" spans="1:104" x14ac:dyDescent="0.2">
      <c r="A51" s="123">
        <v>30</v>
      </c>
      <c r="B51" s="124" t="s">
        <v>127</v>
      </c>
      <c r="C51" s="125" t="s">
        <v>128</v>
      </c>
      <c r="D51" s="126" t="s">
        <v>126</v>
      </c>
      <c r="E51" s="127">
        <v>23</v>
      </c>
      <c r="F51" s="127"/>
      <c r="G51" s="128">
        <f>E51*F51</f>
        <v>0</v>
      </c>
      <c r="O51" s="122">
        <v>4</v>
      </c>
      <c r="BA51" s="140">
        <f>SUM(BA43:BA50)</f>
        <v>0</v>
      </c>
      <c r="BB51" s="140">
        <f>SUM(BB43:BB50)</f>
        <v>0</v>
      </c>
      <c r="BC51" s="140">
        <f>SUM(BC43:BC50)</f>
        <v>0</v>
      </c>
      <c r="BD51" s="140">
        <f>SUM(BD43:BD50)</f>
        <v>0</v>
      </c>
      <c r="BE51" s="140">
        <f>SUM(BE43:BE50)</f>
        <v>0</v>
      </c>
    </row>
    <row r="52" spans="1:104" x14ac:dyDescent="0.2">
      <c r="A52" s="123">
        <v>31</v>
      </c>
      <c r="B52" s="124" t="s">
        <v>129</v>
      </c>
      <c r="C52" s="125" t="s">
        <v>130</v>
      </c>
      <c r="D52" s="126" t="s">
        <v>126</v>
      </c>
      <c r="E52" s="127">
        <v>4</v>
      </c>
      <c r="F52" s="127"/>
      <c r="G52" s="128">
        <f>E52*F52</f>
        <v>0</v>
      </c>
      <c r="H52" s="121"/>
      <c r="I52" s="121"/>
      <c r="O52" s="122">
        <v>1</v>
      </c>
    </row>
    <row r="53" spans="1:104" x14ac:dyDescent="0.2">
      <c r="A53" s="123">
        <v>32</v>
      </c>
      <c r="B53" s="124" t="s">
        <v>131</v>
      </c>
      <c r="C53" s="125" t="s">
        <v>132</v>
      </c>
      <c r="D53" s="126" t="s">
        <v>70</v>
      </c>
      <c r="E53" s="127">
        <v>22.22</v>
      </c>
      <c r="F53" s="127"/>
      <c r="G53" s="128">
        <f>E53*F53</f>
        <v>0</v>
      </c>
      <c r="O53" s="122">
        <v>2</v>
      </c>
      <c r="AA53" s="100">
        <v>12</v>
      </c>
      <c r="AB53" s="100">
        <v>0</v>
      </c>
      <c r="AC53" s="100">
        <v>30</v>
      </c>
      <c r="AZ53" s="100">
        <v>1</v>
      </c>
      <c r="BA53" s="100">
        <f>IF(AZ53=1,G53,0)</f>
        <v>0</v>
      </c>
      <c r="BB53" s="100">
        <f>IF(AZ53=2,G53,0)</f>
        <v>0</v>
      </c>
      <c r="BC53" s="100">
        <f>IF(AZ53=3,G53,0)</f>
        <v>0</v>
      </c>
      <c r="BD53" s="100">
        <f>IF(AZ53=4,G53,0)</f>
        <v>0</v>
      </c>
      <c r="BE53" s="100">
        <f>IF(AZ53=5,G53,0)</f>
        <v>0</v>
      </c>
      <c r="CZ53" s="100">
        <v>0</v>
      </c>
    </row>
    <row r="54" spans="1:104" x14ac:dyDescent="0.2">
      <c r="A54" s="129"/>
      <c r="B54" s="130"/>
      <c r="C54" s="196" t="s">
        <v>133</v>
      </c>
      <c r="D54" s="197"/>
      <c r="E54" s="131">
        <v>22.22</v>
      </c>
      <c r="F54" s="132"/>
      <c r="G54" s="133"/>
      <c r="O54" s="122">
        <v>2</v>
      </c>
      <c r="AA54" s="100">
        <v>12</v>
      </c>
      <c r="AB54" s="100">
        <v>0</v>
      </c>
      <c r="AC54" s="100">
        <v>31</v>
      </c>
      <c r="AZ54" s="100">
        <v>1</v>
      </c>
      <c r="BA54" s="100">
        <f>IF(AZ54=1,G54,0)</f>
        <v>0</v>
      </c>
      <c r="BB54" s="100">
        <f>IF(AZ54=2,G54,0)</f>
        <v>0</v>
      </c>
      <c r="BC54" s="100">
        <f>IF(AZ54=3,G54,0)</f>
        <v>0</v>
      </c>
      <c r="BD54" s="100">
        <f>IF(AZ54=4,G54,0)</f>
        <v>0</v>
      </c>
      <c r="BE54" s="100">
        <f>IF(AZ54=5,G54,0)</f>
        <v>0</v>
      </c>
      <c r="CZ54" s="100">
        <v>0</v>
      </c>
    </row>
    <row r="55" spans="1:104" ht="22.5" x14ac:dyDescent="0.2">
      <c r="A55" s="123">
        <v>33</v>
      </c>
      <c r="B55" s="124" t="s">
        <v>134</v>
      </c>
      <c r="C55" s="125" t="s">
        <v>135</v>
      </c>
      <c r="D55" s="126" t="s">
        <v>79</v>
      </c>
      <c r="E55" s="127">
        <v>9.8000000000000007</v>
      </c>
      <c r="F55" s="127"/>
      <c r="G55" s="128">
        <f>E55*F55</f>
        <v>0</v>
      </c>
      <c r="O55" s="122">
        <v>2</v>
      </c>
      <c r="AA55" s="100">
        <v>12</v>
      </c>
      <c r="AB55" s="100">
        <v>0</v>
      </c>
      <c r="AC55" s="100">
        <v>32</v>
      </c>
      <c r="AZ55" s="100">
        <v>1</v>
      </c>
      <c r="BA55" s="100">
        <f>IF(AZ55=1,G55,0)</f>
        <v>0</v>
      </c>
      <c r="BB55" s="100">
        <f>IF(AZ55=2,G55,0)</f>
        <v>0</v>
      </c>
      <c r="BC55" s="100">
        <f>IF(AZ55=3,G55,0)</f>
        <v>0</v>
      </c>
      <c r="BD55" s="100">
        <f>IF(AZ55=4,G55,0)</f>
        <v>0</v>
      </c>
      <c r="BE55" s="100">
        <f>IF(AZ55=5,G55,0)</f>
        <v>0</v>
      </c>
      <c r="CZ55" s="100">
        <v>0.24590000000000001</v>
      </c>
    </row>
    <row r="56" spans="1:104" ht="22.5" x14ac:dyDescent="0.2">
      <c r="A56" s="123">
        <v>34</v>
      </c>
      <c r="B56" s="124" t="s">
        <v>136</v>
      </c>
      <c r="C56" s="125" t="s">
        <v>137</v>
      </c>
      <c r="D56" s="126" t="s">
        <v>79</v>
      </c>
      <c r="E56" s="127">
        <v>7</v>
      </c>
      <c r="F56" s="127"/>
      <c r="G56" s="128">
        <f>E56*F56</f>
        <v>0</v>
      </c>
      <c r="O56" s="122">
        <v>2</v>
      </c>
      <c r="AA56" s="100">
        <v>12</v>
      </c>
      <c r="AB56" s="100">
        <v>1</v>
      </c>
      <c r="AC56" s="100">
        <v>33</v>
      </c>
      <c r="AZ56" s="100">
        <v>1</v>
      </c>
      <c r="BA56" s="100">
        <f>IF(AZ56=1,G56,0)</f>
        <v>0</v>
      </c>
      <c r="BB56" s="100">
        <f>IF(AZ56=2,G56,0)</f>
        <v>0</v>
      </c>
      <c r="BC56" s="100">
        <f>IF(AZ56=3,G56,0)</f>
        <v>0</v>
      </c>
      <c r="BD56" s="100">
        <f>IF(AZ56=4,G56,0)</f>
        <v>0</v>
      </c>
      <c r="BE56" s="100">
        <f>IF(AZ56=5,G56,0)</f>
        <v>0</v>
      </c>
      <c r="CZ56" s="100">
        <v>4.8000000000000001E-2</v>
      </c>
    </row>
    <row r="57" spans="1:104" x14ac:dyDescent="0.2">
      <c r="A57" s="135"/>
      <c r="B57" s="136" t="s">
        <v>67</v>
      </c>
      <c r="C57" s="137" t="str">
        <f>CONCATENATE(B49," ",C49)</f>
        <v>8 Trubní vedení</v>
      </c>
      <c r="D57" s="135"/>
      <c r="E57" s="138"/>
      <c r="F57" s="138"/>
      <c r="G57" s="139">
        <f>SUM(G49:G56)</f>
        <v>0</v>
      </c>
      <c r="M57" s="134" t="s">
        <v>148</v>
      </c>
      <c r="O57" s="122"/>
    </row>
    <row r="58" spans="1:104" x14ac:dyDescent="0.2">
      <c r="A58" s="115" t="s">
        <v>64</v>
      </c>
      <c r="B58" s="116" t="s">
        <v>138</v>
      </c>
      <c r="C58" s="117" t="s">
        <v>139</v>
      </c>
      <c r="D58" s="118"/>
      <c r="E58" s="119"/>
      <c r="F58" s="119"/>
      <c r="G58" s="120"/>
      <c r="O58" s="122">
        <v>2</v>
      </c>
      <c r="AA58" s="100">
        <v>12</v>
      </c>
      <c r="AB58" s="100">
        <v>1</v>
      </c>
      <c r="AC58" s="100">
        <v>34</v>
      </c>
      <c r="AZ58" s="100">
        <v>1</v>
      </c>
      <c r="BA58" s="100">
        <f>IF(AZ58=1,G58,0)</f>
        <v>0</v>
      </c>
      <c r="BB58" s="100">
        <f>IF(AZ58=2,G58,0)</f>
        <v>0</v>
      </c>
      <c r="BC58" s="100">
        <f>IF(AZ58=3,G58,0)</f>
        <v>0</v>
      </c>
      <c r="BD58" s="100">
        <f>IF(AZ58=4,G58,0)</f>
        <v>0</v>
      </c>
      <c r="BE58" s="100">
        <f>IF(AZ58=5,G58,0)</f>
        <v>0</v>
      </c>
      <c r="CZ58" s="100">
        <v>6.4000000000000001E-2</v>
      </c>
    </row>
    <row r="59" spans="1:104" x14ac:dyDescent="0.2">
      <c r="A59" s="123">
        <v>35</v>
      </c>
      <c r="B59" s="124" t="s">
        <v>140</v>
      </c>
      <c r="C59" s="125" t="s">
        <v>141</v>
      </c>
      <c r="D59" s="126" t="s">
        <v>79</v>
      </c>
      <c r="E59" s="127">
        <v>92</v>
      </c>
      <c r="F59" s="127"/>
      <c r="G59" s="128">
        <f>E59*F59</f>
        <v>0</v>
      </c>
      <c r="M59" s="134" t="s">
        <v>151</v>
      </c>
      <c r="O59" s="122"/>
    </row>
    <row r="60" spans="1:104" x14ac:dyDescent="0.2">
      <c r="A60" s="123">
        <v>36</v>
      </c>
      <c r="B60" s="124" t="s">
        <v>142</v>
      </c>
      <c r="C60" s="125" t="s">
        <v>143</v>
      </c>
      <c r="D60" s="126" t="s">
        <v>79</v>
      </c>
      <c r="E60" s="127">
        <v>13.4</v>
      </c>
      <c r="F60" s="127"/>
      <c r="G60" s="128">
        <f>E60*F60</f>
        <v>0</v>
      </c>
      <c r="O60" s="122">
        <v>2</v>
      </c>
      <c r="AA60" s="100">
        <v>12</v>
      </c>
      <c r="AB60" s="100">
        <v>1</v>
      </c>
      <c r="AC60" s="100">
        <v>35</v>
      </c>
      <c r="AZ60" s="100">
        <v>1</v>
      </c>
      <c r="BA60" s="100">
        <f>IF(AZ60=1,G60,0)</f>
        <v>0</v>
      </c>
      <c r="BB60" s="100">
        <f>IF(AZ60=2,G60,0)</f>
        <v>0</v>
      </c>
      <c r="BC60" s="100">
        <f>IF(AZ60=3,G60,0)</f>
        <v>0</v>
      </c>
      <c r="BD60" s="100">
        <f>IF(AZ60=4,G60,0)</f>
        <v>0</v>
      </c>
      <c r="BE60" s="100">
        <f>IF(AZ60=5,G60,0)</f>
        <v>0</v>
      </c>
      <c r="CZ60" s="100">
        <v>6.4000000000000001E-2</v>
      </c>
    </row>
    <row r="61" spans="1:104" ht="22.5" x14ac:dyDescent="0.2">
      <c r="A61" s="123">
        <v>37</v>
      </c>
      <c r="B61" s="124" t="s">
        <v>144</v>
      </c>
      <c r="C61" s="125" t="s">
        <v>145</v>
      </c>
      <c r="D61" s="126" t="s">
        <v>126</v>
      </c>
      <c r="E61" s="127">
        <v>2</v>
      </c>
      <c r="F61" s="127"/>
      <c r="G61" s="128">
        <f>E61*F61</f>
        <v>0</v>
      </c>
      <c r="M61" s="134" t="s">
        <v>151</v>
      </c>
      <c r="O61" s="122"/>
    </row>
    <row r="62" spans="1:104" x14ac:dyDescent="0.2">
      <c r="A62" s="123">
        <v>38</v>
      </c>
      <c r="B62" s="124" t="s">
        <v>146</v>
      </c>
      <c r="C62" s="125" t="s">
        <v>147</v>
      </c>
      <c r="D62" s="126" t="s">
        <v>126</v>
      </c>
      <c r="E62" s="127">
        <v>36.057000000000002</v>
      </c>
      <c r="F62" s="127"/>
      <c r="G62" s="128">
        <f>E62*F62</f>
        <v>0</v>
      </c>
      <c r="O62" s="122">
        <v>2</v>
      </c>
      <c r="AA62" s="100">
        <v>12</v>
      </c>
      <c r="AB62" s="100">
        <v>1</v>
      </c>
      <c r="AC62" s="100">
        <v>36</v>
      </c>
      <c r="AZ62" s="100">
        <v>1</v>
      </c>
      <c r="BA62" s="100">
        <f>IF(AZ62=1,G62,0)</f>
        <v>0</v>
      </c>
      <c r="BB62" s="100">
        <f>IF(AZ62=2,G62,0)</f>
        <v>0</v>
      </c>
      <c r="BC62" s="100">
        <f>IF(AZ62=3,G62,0)</f>
        <v>0</v>
      </c>
      <c r="BD62" s="100">
        <f>IF(AZ62=4,G62,0)</f>
        <v>0</v>
      </c>
      <c r="BE62" s="100">
        <f>IF(AZ62=5,G62,0)</f>
        <v>0</v>
      </c>
      <c r="CZ62" s="100">
        <v>8.1000000000000003E-2</v>
      </c>
    </row>
    <row r="63" spans="1:104" x14ac:dyDescent="0.2">
      <c r="A63" s="129"/>
      <c r="B63" s="130"/>
      <c r="C63" s="196" t="s">
        <v>148</v>
      </c>
      <c r="D63" s="197"/>
      <c r="E63" s="131">
        <v>36.057000000000002</v>
      </c>
      <c r="F63" s="132"/>
      <c r="G63" s="133"/>
      <c r="M63" s="134" t="s">
        <v>156</v>
      </c>
      <c r="O63" s="122"/>
    </row>
    <row r="64" spans="1:104" x14ac:dyDescent="0.2">
      <c r="A64" s="123">
        <v>39</v>
      </c>
      <c r="B64" s="124" t="s">
        <v>149</v>
      </c>
      <c r="C64" s="125" t="s">
        <v>150</v>
      </c>
      <c r="D64" s="126" t="s">
        <v>126</v>
      </c>
      <c r="E64" s="127">
        <v>10.1</v>
      </c>
      <c r="F64" s="127"/>
      <c r="G64" s="128">
        <f>E64*F64</f>
        <v>0</v>
      </c>
      <c r="O64" s="122">
        <v>2</v>
      </c>
      <c r="AA64" s="100">
        <v>12</v>
      </c>
      <c r="AB64" s="100">
        <v>1</v>
      </c>
      <c r="AC64" s="100">
        <v>37</v>
      </c>
      <c r="AZ64" s="100">
        <v>1</v>
      </c>
      <c r="BA64" s="100">
        <f>IF(AZ64=1,G64,0)</f>
        <v>0</v>
      </c>
      <c r="BB64" s="100">
        <f>IF(AZ64=2,G64,0)</f>
        <v>0</v>
      </c>
      <c r="BC64" s="100">
        <f>IF(AZ64=3,G64,0)</f>
        <v>0</v>
      </c>
      <c r="BD64" s="100">
        <f>IF(AZ64=4,G64,0)</f>
        <v>0</v>
      </c>
      <c r="BE64" s="100">
        <f>IF(AZ64=5,G64,0)</f>
        <v>0</v>
      </c>
      <c r="CZ64" s="100">
        <v>4.5999999999999999E-2</v>
      </c>
    </row>
    <row r="65" spans="1:104" x14ac:dyDescent="0.2">
      <c r="A65" s="129"/>
      <c r="B65" s="130"/>
      <c r="C65" s="196" t="s">
        <v>151</v>
      </c>
      <c r="D65" s="197"/>
      <c r="E65" s="131">
        <v>10.1</v>
      </c>
      <c r="F65" s="132"/>
      <c r="G65" s="133"/>
      <c r="M65" s="134" t="s">
        <v>159</v>
      </c>
      <c r="O65" s="122"/>
    </row>
    <row r="66" spans="1:104" x14ac:dyDescent="0.2">
      <c r="A66" s="123">
        <v>40</v>
      </c>
      <c r="B66" s="124" t="s">
        <v>152</v>
      </c>
      <c r="C66" s="125" t="s">
        <v>153</v>
      </c>
      <c r="D66" s="126" t="s">
        <v>126</v>
      </c>
      <c r="E66" s="127">
        <v>10.1</v>
      </c>
      <c r="F66" s="127"/>
      <c r="G66" s="128">
        <f>E66*F66</f>
        <v>0</v>
      </c>
      <c r="O66" s="122">
        <v>2</v>
      </c>
      <c r="AA66" s="100">
        <v>12</v>
      </c>
      <c r="AB66" s="100">
        <v>0</v>
      </c>
      <c r="AC66" s="100">
        <v>38</v>
      </c>
      <c r="AZ66" s="100">
        <v>1</v>
      </c>
      <c r="BA66" s="100">
        <f>IF(AZ66=1,G66,0)</f>
        <v>0</v>
      </c>
      <c r="BB66" s="100">
        <f>IF(AZ66=2,G66,0)</f>
        <v>0</v>
      </c>
      <c r="BC66" s="100">
        <f>IF(AZ66=3,G66,0)</f>
        <v>0</v>
      </c>
      <c r="BD66" s="100">
        <f>IF(AZ66=4,G66,0)</f>
        <v>0</v>
      </c>
      <c r="BE66" s="100">
        <f>IF(AZ66=5,G66,0)</f>
        <v>0</v>
      </c>
      <c r="CZ66" s="100">
        <v>0.17732999999999999</v>
      </c>
    </row>
    <row r="67" spans="1:104" x14ac:dyDescent="0.2">
      <c r="A67" s="129"/>
      <c r="B67" s="130"/>
      <c r="C67" s="196" t="s">
        <v>151</v>
      </c>
      <c r="D67" s="197"/>
      <c r="E67" s="131">
        <v>10.1</v>
      </c>
      <c r="F67" s="132"/>
      <c r="G67" s="133"/>
      <c r="O67" s="122">
        <v>2</v>
      </c>
      <c r="AA67" s="100">
        <v>12</v>
      </c>
      <c r="AB67" s="100">
        <v>0</v>
      </c>
      <c r="AC67" s="100">
        <v>39</v>
      </c>
      <c r="AZ67" s="100">
        <v>1</v>
      </c>
      <c r="BA67" s="100">
        <f>IF(AZ67=1,G67,0)</f>
        <v>0</v>
      </c>
      <c r="BB67" s="100">
        <f>IF(AZ67=2,G67,0)</f>
        <v>0</v>
      </c>
      <c r="BC67" s="100">
        <f>IF(AZ67=3,G67,0)</f>
        <v>0</v>
      </c>
      <c r="BD67" s="100">
        <f>IF(AZ67=4,G67,0)</f>
        <v>0</v>
      </c>
      <c r="BE67" s="100">
        <f>IF(AZ67=5,G67,0)</f>
        <v>0</v>
      </c>
      <c r="CZ67" s="100">
        <v>0.13611999999999999</v>
      </c>
    </row>
    <row r="68" spans="1:104" x14ac:dyDescent="0.2">
      <c r="A68" s="123">
        <v>41</v>
      </c>
      <c r="B68" s="124" t="s">
        <v>154</v>
      </c>
      <c r="C68" s="125" t="s">
        <v>155</v>
      </c>
      <c r="D68" s="126" t="s">
        <v>126</v>
      </c>
      <c r="E68" s="127">
        <v>391.274</v>
      </c>
      <c r="F68" s="127"/>
      <c r="G68" s="128">
        <f>E68*F68</f>
        <v>0</v>
      </c>
      <c r="M68" s="134" t="s">
        <v>164</v>
      </c>
      <c r="O68" s="122"/>
    </row>
    <row r="69" spans="1:104" x14ac:dyDescent="0.2">
      <c r="A69" s="129"/>
      <c r="B69" s="130"/>
      <c r="C69" s="196" t="s">
        <v>156</v>
      </c>
      <c r="D69" s="197"/>
      <c r="E69" s="131">
        <v>391.274</v>
      </c>
      <c r="F69" s="132"/>
      <c r="G69" s="133"/>
      <c r="O69" s="122">
        <v>2</v>
      </c>
      <c r="AA69" s="100">
        <v>12</v>
      </c>
      <c r="AB69" s="100">
        <v>1</v>
      </c>
      <c r="AC69" s="100">
        <v>40</v>
      </c>
      <c r="AZ69" s="100">
        <v>1</v>
      </c>
      <c r="BA69" s="100">
        <f>IF(AZ69=1,G69,0)</f>
        <v>0</v>
      </c>
      <c r="BB69" s="100">
        <f>IF(AZ69=2,G69,0)</f>
        <v>0</v>
      </c>
      <c r="BC69" s="100">
        <f>IF(AZ69=3,G69,0)</f>
        <v>0</v>
      </c>
      <c r="BD69" s="100">
        <f>IF(AZ69=4,G69,0)</f>
        <v>0</v>
      </c>
      <c r="BE69" s="100">
        <f>IF(AZ69=5,G69,0)</f>
        <v>0</v>
      </c>
      <c r="CZ69" s="100">
        <v>2.3E-2</v>
      </c>
    </row>
    <row r="70" spans="1:104" x14ac:dyDescent="0.2">
      <c r="A70" s="123">
        <v>42</v>
      </c>
      <c r="B70" s="124" t="s">
        <v>157</v>
      </c>
      <c r="C70" s="125" t="s">
        <v>158</v>
      </c>
      <c r="D70" s="126" t="s">
        <v>126</v>
      </c>
      <c r="E70" s="127">
        <v>221.69499999999999</v>
      </c>
      <c r="F70" s="127"/>
      <c r="G70" s="128">
        <f>E70*F70</f>
        <v>0</v>
      </c>
      <c r="M70" s="134" t="s">
        <v>167</v>
      </c>
      <c r="O70" s="122"/>
    </row>
    <row r="71" spans="1:104" x14ac:dyDescent="0.2">
      <c r="A71" s="129"/>
      <c r="B71" s="130"/>
      <c r="C71" s="196" t="s">
        <v>159</v>
      </c>
      <c r="D71" s="197"/>
      <c r="E71" s="131">
        <v>221.69499999999999</v>
      </c>
      <c r="F71" s="132"/>
      <c r="G71" s="133"/>
      <c r="O71" s="122">
        <v>2</v>
      </c>
      <c r="AA71" s="100">
        <v>12</v>
      </c>
      <c r="AB71" s="100">
        <v>0</v>
      </c>
      <c r="AC71" s="100">
        <v>41</v>
      </c>
      <c r="AZ71" s="100">
        <v>1</v>
      </c>
      <c r="BA71" s="100">
        <f>IF(AZ71=1,G71,0)</f>
        <v>0</v>
      </c>
      <c r="BB71" s="100">
        <f>IF(AZ71=2,G71,0)</f>
        <v>0</v>
      </c>
      <c r="BC71" s="100">
        <f>IF(AZ71=3,G71,0)</f>
        <v>0</v>
      </c>
      <c r="BD71" s="100">
        <f>IF(AZ71=4,G71,0)</f>
        <v>0</v>
      </c>
      <c r="BE71" s="100">
        <f>IF(AZ71=5,G71,0)</f>
        <v>0</v>
      </c>
      <c r="CZ71" s="100">
        <v>8.2320000000000004E-2</v>
      </c>
    </row>
    <row r="72" spans="1:104" x14ac:dyDescent="0.2">
      <c r="A72" s="123">
        <v>43</v>
      </c>
      <c r="B72" s="124" t="s">
        <v>160</v>
      </c>
      <c r="C72" s="125" t="s">
        <v>161</v>
      </c>
      <c r="D72" s="126" t="s">
        <v>79</v>
      </c>
      <c r="E72" s="127">
        <v>35.700000000000003</v>
      </c>
      <c r="F72" s="127"/>
      <c r="G72" s="128">
        <f>E72*F72</f>
        <v>0</v>
      </c>
      <c r="O72" s="122">
        <v>4</v>
      </c>
      <c r="BA72" s="140">
        <f>SUM(BA52:BA71)</f>
        <v>0</v>
      </c>
      <c r="BB72" s="140">
        <f>SUM(BB52:BB71)</f>
        <v>0</v>
      </c>
      <c r="BC72" s="140">
        <f>SUM(BC52:BC71)</f>
        <v>0</v>
      </c>
      <c r="BD72" s="140">
        <f>SUM(BD52:BD71)</f>
        <v>0</v>
      </c>
      <c r="BE72" s="140">
        <f>SUM(BE52:BE71)</f>
        <v>0</v>
      </c>
    </row>
    <row r="73" spans="1:104" x14ac:dyDescent="0.2">
      <c r="A73" s="123">
        <v>44</v>
      </c>
      <c r="B73" s="124" t="s">
        <v>162</v>
      </c>
      <c r="C73" s="125" t="s">
        <v>163</v>
      </c>
      <c r="D73" s="126" t="s">
        <v>79</v>
      </c>
      <c r="E73" s="127">
        <v>626.9</v>
      </c>
      <c r="F73" s="127"/>
      <c r="G73" s="128">
        <f>E73*F73</f>
        <v>0</v>
      </c>
      <c r="H73" s="121"/>
      <c r="I73" s="121"/>
      <c r="O73" s="122">
        <v>1</v>
      </c>
    </row>
    <row r="74" spans="1:104" x14ac:dyDescent="0.2">
      <c r="A74" s="129"/>
      <c r="B74" s="130"/>
      <c r="C74" s="196" t="s">
        <v>164</v>
      </c>
      <c r="D74" s="197"/>
      <c r="E74" s="131">
        <v>626.9</v>
      </c>
      <c r="F74" s="132"/>
      <c r="G74" s="133"/>
      <c r="O74" s="122">
        <v>2</v>
      </c>
      <c r="AA74" s="100">
        <v>12</v>
      </c>
      <c r="AB74" s="100">
        <v>0</v>
      </c>
      <c r="AC74" s="100">
        <v>42</v>
      </c>
      <c r="AZ74" s="100">
        <v>1</v>
      </c>
      <c r="BA74" s="100">
        <f>IF(AZ74=1,G74,0)</f>
        <v>0</v>
      </c>
      <c r="BB74" s="100">
        <f>IF(AZ74=2,G74,0)</f>
        <v>0</v>
      </c>
      <c r="BC74" s="100">
        <f>IF(AZ74=3,G74,0)</f>
        <v>0</v>
      </c>
      <c r="BD74" s="100">
        <f>IF(AZ74=4,G74,0)</f>
        <v>0</v>
      </c>
      <c r="BE74" s="100">
        <f>IF(AZ74=5,G74,0)</f>
        <v>0</v>
      </c>
      <c r="CZ74" s="100">
        <v>0</v>
      </c>
    </row>
    <row r="75" spans="1:104" x14ac:dyDescent="0.2">
      <c r="A75" s="123">
        <v>45</v>
      </c>
      <c r="B75" s="124" t="s">
        <v>165</v>
      </c>
      <c r="C75" s="125" t="s">
        <v>166</v>
      </c>
      <c r="D75" s="126" t="s">
        <v>126</v>
      </c>
      <c r="E75" s="127">
        <v>925.16</v>
      </c>
      <c r="F75" s="127"/>
      <c r="G75" s="128">
        <f>E75*F75</f>
        <v>0</v>
      </c>
      <c r="M75" s="134" t="s">
        <v>174</v>
      </c>
      <c r="O75" s="122"/>
    </row>
    <row r="76" spans="1:104" x14ac:dyDescent="0.2">
      <c r="A76" s="129"/>
      <c r="B76" s="130"/>
      <c r="C76" s="196" t="s">
        <v>167</v>
      </c>
      <c r="D76" s="197"/>
      <c r="E76" s="131">
        <v>925.16</v>
      </c>
      <c r="F76" s="132"/>
      <c r="G76" s="133"/>
      <c r="O76" s="122">
        <v>2</v>
      </c>
      <c r="AA76" s="100">
        <v>12</v>
      </c>
      <c r="AB76" s="100">
        <v>0</v>
      </c>
      <c r="AC76" s="100">
        <v>43</v>
      </c>
      <c r="AZ76" s="100">
        <v>1</v>
      </c>
      <c r="BA76" s="100">
        <f>IF(AZ76=1,G76,0)</f>
        <v>0</v>
      </c>
      <c r="BB76" s="100">
        <f>IF(AZ76=2,G76,0)</f>
        <v>0</v>
      </c>
      <c r="BC76" s="100">
        <f>IF(AZ76=3,G76,0)</f>
        <v>0</v>
      </c>
      <c r="BD76" s="100">
        <f>IF(AZ76=4,G76,0)</f>
        <v>0</v>
      </c>
      <c r="BE76" s="100">
        <f>IF(AZ76=5,G76,0)</f>
        <v>0</v>
      </c>
      <c r="CZ76" s="100">
        <v>0</v>
      </c>
    </row>
    <row r="77" spans="1:104" x14ac:dyDescent="0.2">
      <c r="A77" s="123">
        <v>46</v>
      </c>
      <c r="B77" s="124" t="s">
        <v>168</v>
      </c>
      <c r="C77" s="125" t="s">
        <v>169</v>
      </c>
      <c r="D77" s="126" t="s">
        <v>79</v>
      </c>
      <c r="E77" s="127">
        <v>458</v>
      </c>
      <c r="F77" s="127"/>
      <c r="G77" s="128">
        <f>E77*F77</f>
        <v>0</v>
      </c>
      <c r="O77" s="122">
        <v>2</v>
      </c>
      <c r="AA77" s="100">
        <v>12</v>
      </c>
      <c r="AB77" s="100">
        <v>0</v>
      </c>
      <c r="AC77" s="100">
        <v>44</v>
      </c>
      <c r="AZ77" s="100">
        <v>1</v>
      </c>
      <c r="BA77" s="100">
        <f>IF(AZ77=1,G77,0)</f>
        <v>0</v>
      </c>
      <c r="BB77" s="100">
        <f>IF(AZ77=2,G77,0)</f>
        <v>0</v>
      </c>
      <c r="BC77" s="100">
        <f>IF(AZ77=3,G77,0)</f>
        <v>0</v>
      </c>
      <c r="BD77" s="100">
        <f>IF(AZ77=4,G77,0)</f>
        <v>0</v>
      </c>
      <c r="BE77" s="100">
        <f>IF(AZ77=5,G77,0)</f>
        <v>0</v>
      </c>
      <c r="CZ77" s="100">
        <v>0</v>
      </c>
    </row>
    <row r="78" spans="1:104" x14ac:dyDescent="0.2">
      <c r="A78" s="135"/>
      <c r="B78" s="136" t="s">
        <v>67</v>
      </c>
      <c r="C78" s="137" t="str">
        <f>CONCATENATE(B58," ",C58)</f>
        <v>91 Doplňující práce na komunikaci</v>
      </c>
      <c r="D78" s="135"/>
      <c r="E78" s="138"/>
      <c r="F78" s="138"/>
      <c r="G78" s="139">
        <f>SUM(G58:G77)</f>
        <v>0</v>
      </c>
      <c r="O78" s="122">
        <v>2</v>
      </c>
      <c r="AA78" s="100">
        <v>12</v>
      </c>
      <c r="AB78" s="100">
        <v>0</v>
      </c>
      <c r="AC78" s="100">
        <v>45</v>
      </c>
      <c r="AZ78" s="100">
        <v>1</v>
      </c>
      <c r="BA78" s="100">
        <f>IF(AZ78=1,G78,0)</f>
        <v>0</v>
      </c>
      <c r="BB78" s="100">
        <f>IF(AZ78=2,G78,0)</f>
        <v>0</v>
      </c>
      <c r="BC78" s="100">
        <f>IF(AZ78=3,G78,0)</f>
        <v>0</v>
      </c>
      <c r="BD78" s="100">
        <f>IF(AZ78=4,G78,0)</f>
        <v>0</v>
      </c>
      <c r="BE78" s="100">
        <f>IF(AZ78=5,G78,0)</f>
        <v>0</v>
      </c>
      <c r="CZ78" s="100">
        <v>0</v>
      </c>
    </row>
    <row r="79" spans="1:104" x14ac:dyDescent="0.2">
      <c r="A79" s="115" t="s">
        <v>64</v>
      </c>
      <c r="B79" s="116" t="s">
        <v>170</v>
      </c>
      <c r="C79" s="117" t="s">
        <v>171</v>
      </c>
      <c r="D79" s="118"/>
      <c r="E79" s="119"/>
      <c r="F79" s="119"/>
      <c r="G79" s="120"/>
      <c r="M79" s="134" t="s">
        <v>181</v>
      </c>
      <c r="O79" s="122"/>
    </row>
    <row r="80" spans="1:104" x14ac:dyDescent="0.2">
      <c r="A80" s="123">
        <v>47</v>
      </c>
      <c r="B80" s="124" t="s">
        <v>172</v>
      </c>
      <c r="C80" s="125" t="s">
        <v>173</v>
      </c>
      <c r="D80" s="126" t="s">
        <v>98</v>
      </c>
      <c r="E80" s="127">
        <v>647.45280000000002</v>
      </c>
      <c r="F80" s="127"/>
      <c r="G80" s="128">
        <f>E80*F80</f>
        <v>0</v>
      </c>
      <c r="O80" s="122">
        <v>4</v>
      </c>
      <c r="BA80" s="140">
        <f>SUM(BA73:BA79)</f>
        <v>0</v>
      </c>
      <c r="BB80" s="140">
        <f>SUM(BB73:BB79)</f>
        <v>0</v>
      </c>
      <c r="BC80" s="140">
        <f>SUM(BC73:BC79)</f>
        <v>0</v>
      </c>
      <c r="BD80" s="140">
        <f>SUM(BD73:BD79)</f>
        <v>0</v>
      </c>
      <c r="BE80" s="140">
        <f>SUM(BE73:BE79)</f>
        <v>0</v>
      </c>
    </row>
    <row r="81" spans="1:104" x14ac:dyDescent="0.2">
      <c r="A81" s="129"/>
      <c r="B81" s="130"/>
      <c r="C81" s="196" t="s">
        <v>242</v>
      </c>
      <c r="D81" s="197"/>
      <c r="E81" s="131">
        <v>647.45280000000002</v>
      </c>
      <c r="F81" s="132"/>
      <c r="G81" s="133"/>
      <c r="H81" s="121"/>
      <c r="I81" s="121"/>
      <c r="O81" s="122">
        <v>1</v>
      </c>
    </row>
    <row r="82" spans="1:104" x14ac:dyDescent="0.2">
      <c r="A82" s="123">
        <v>48</v>
      </c>
      <c r="B82" s="124" t="s">
        <v>243</v>
      </c>
      <c r="C82" s="125" t="s">
        <v>244</v>
      </c>
      <c r="D82" s="126" t="s">
        <v>98</v>
      </c>
      <c r="E82" s="127">
        <v>658.59820000000002</v>
      </c>
      <c r="F82" s="127"/>
      <c r="G82" s="128">
        <f>E82*F82</f>
        <v>0</v>
      </c>
      <c r="O82" s="122">
        <v>2</v>
      </c>
      <c r="AA82" s="100">
        <v>12</v>
      </c>
      <c r="AB82" s="100">
        <v>0</v>
      </c>
      <c r="AC82" s="100">
        <v>46</v>
      </c>
      <c r="AZ82" s="100">
        <v>1</v>
      </c>
      <c r="BA82" s="100">
        <f>IF(AZ82=1,G82,0)</f>
        <v>0</v>
      </c>
      <c r="BB82" s="100">
        <f>IF(AZ82=2,G82,0)</f>
        <v>0</v>
      </c>
      <c r="BC82" s="100">
        <f>IF(AZ82=3,G82,0)</f>
        <v>0</v>
      </c>
      <c r="BD82" s="100">
        <f>IF(AZ82=4,G82,0)</f>
        <v>0</v>
      </c>
      <c r="BE82" s="100">
        <f>IF(AZ82=5,G82,0)</f>
        <v>0</v>
      </c>
      <c r="CZ82" s="100">
        <v>0</v>
      </c>
    </row>
    <row r="83" spans="1:104" x14ac:dyDescent="0.2">
      <c r="A83" s="129"/>
      <c r="B83" s="130"/>
      <c r="C83" s="196" t="s">
        <v>174</v>
      </c>
      <c r="D83" s="197"/>
      <c r="E83" s="131">
        <v>658.59820000000002</v>
      </c>
      <c r="F83" s="132"/>
      <c r="G83" s="133"/>
      <c r="M83" s="134" t="s">
        <v>186</v>
      </c>
      <c r="O83" s="122"/>
    </row>
    <row r="84" spans="1:104" x14ac:dyDescent="0.2">
      <c r="A84" s="123">
        <v>49</v>
      </c>
      <c r="B84" s="124" t="s">
        <v>245</v>
      </c>
      <c r="C84" s="125" t="s">
        <v>246</v>
      </c>
      <c r="D84" s="126" t="s">
        <v>98</v>
      </c>
      <c r="E84" s="127">
        <v>658.59820000000002</v>
      </c>
      <c r="F84" s="127"/>
      <c r="G84" s="128">
        <f>E84*F84</f>
        <v>0</v>
      </c>
      <c r="O84" s="122">
        <v>4</v>
      </c>
      <c r="BA84" s="140">
        <f>SUM(BA81:BA83)</f>
        <v>0</v>
      </c>
      <c r="BB84" s="140">
        <f>SUM(BB81:BB83)</f>
        <v>0</v>
      </c>
      <c r="BC84" s="140">
        <f>SUM(BC81:BC83)</f>
        <v>0</v>
      </c>
      <c r="BD84" s="140">
        <f>SUM(BD81:BD83)</f>
        <v>0</v>
      </c>
      <c r="BE84" s="140">
        <f>SUM(BE81:BE83)</f>
        <v>0</v>
      </c>
    </row>
    <row r="85" spans="1:104" x14ac:dyDescent="0.2">
      <c r="A85" s="123">
        <v>50</v>
      </c>
      <c r="B85" s="124" t="s">
        <v>175</v>
      </c>
      <c r="C85" s="125" t="s">
        <v>176</v>
      </c>
      <c r="D85" s="126" t="s">
        <v>98</v>
      </c>
      <c r="E85" s="127">
        <v>428.66</v>
      </c>
      <c r="F85" s="127"/>
      <c r="G85" s="128">
        <f>E85*F85</f>
        <v>0</v>
      </c>
    </row>
    <row r="86" spans="1:104" x14ac:dyDescent="0.2">
      <c r="A86" s="123">
        <v>51</v>
      </c>
      <c r="B86" s="124" t="s">
        <v>177</v>
      </c>
      <c r="C86" s="125" t="s">
        <v>178</v>
      </c>
      <c r="D86" s="126" t="s">
        <v>98</v>
      </c>
      <c r="E86" s="127">
        <v>3857.94</v>
      </c>
      <c r="F86" s="127"/>
      <c r="G86" s="128">
        <f>E86*F86</f>
        <v>0</v>
      </c>
    </row>
    <row r="87" spans="1:104" x14ac:dyDescent="0.2">
      <c r="A87" s="129"/>
      <c r="B87" s="130"/>
      <c r="C87" s="196" t="s">
        <v>247</v>
      </c>
      <c r="D87" s="197"/>
      <c r="E87" s="131">
        <v>3857.94</v>
      </c>
      <c r="F87" s="132"/>
      <c r="G87" s="133"/>
    </row>
    <row r="88" spans="1:104" x14ac:dyDescent="0.2">
      <c r="A88" s="123">
        <v>52</v>
      </c>
      <c r="B88" s="124" t="s">
        <v>179</v>
      </c>
      <c r="C88" s="125" t="s">
        <v>180</v>
      </c>
      <c r="D88" s="126" t="s">
        <v>98</v>
      </c>
      <c r="E88" s="127">
        <v>1085.2367999999999</v>
      </c>
      <c r="F88" s="127"/>
      <c r="G88" s="128">
        <f>E88*F88</f>
        <v>0</v>
      </c>
    </row>
    <row r="89" spans="1:104" x14ac:dyDescent="0.2">
      <c r="A89" s="129"/>
      <c r="B89" s="130"/>
      <c r="C89" s="196" t="s">
        <v>248</v>
      </c>
      <c r="D89" s="197"/>
      <c r="E89" s="131">
        <v>1085.2367999999999</v>
      </c>
      <c r="F89" s="132"/>
      <c r="G89" s="133"/>
    </row>
    <row r="90" spans="1:104" x14ac:dyDescent="0.2">
      <c r="A90" s="135"/>
      <c r="B90" s="136" t="s">
        <v>67</v>
      </c>
      <c r="C90" s="137" t="str">
        <f>CONCATENATE(B79," ",C79)</f>
        <v>97 Prorážení otvorů</v>
      </c>
      <c r="D90" s="135"/>
      <c r="E90" s="138"/>
      <c r="F90" s="138"/>
      <c r="G90" s="139">
        <f>SUM(G79:G89)</f>
        <v>0</v>
      </c>
    </row>
    <row r="91" spans="1:104" x14ac:dyDescent="0.2">
      <c r="A91" s="115" t="s">
        <v>64</v>
      </c>
      <c r="B91" s="116" t="s">
        <v>182</v>
      </c>
      <c r="C91" s="117" t="s">
        <v>183</v>
      </c>
      <c r="D91" s="118"/>
      <c r="E91" s="119"/>
      <c r="F91" s="119"/>
      <c r="G91" s="120"/>
    </row>
    <row r="92" spans="1:104" x14ac:dyDescent="0.2">
      <c r="A92" s="123">
        <v>53</v>
      </c>
      <c r="B92" s="124" t="s">
        <v>184</v>
      </c>
      <c r="C92" s="125" t="s">
        <v>185</v>
      </c>
      <c r="D92" s="126" t="s">
        <v>98</v>
      </c>
      <c r="E92" s="127">
        <v>2535.9893999999999</v>
      </c>
      <c r="F92" s="127"/>
      <c r="G92" s="128">
        <f>E92*F92</f>
        <v>0</v>
      </c>
    </row>
    <row r="93" spans="1:104" x14ac:dyDescent="0.2">
      <c r="A93" s="129"/>
      <c r="B93" s="130"/>
      <c r="C93" s="196" t="s">
        <v>249</v>
      </c>
      <c r="D93" s="197"/>
      <c r="E93" s="131">
        <v>2535.9893999999999</v>
      </c>
      <c r="F93" s="132"/>
      <c r="G93" s="133"/>
    </row>
    <row r="94" spans="1:104" x14ac:dyDescent="0.2">
      <c r="A94" s="135"/>
      <c r="B94" s="136" t="s">
        <v>67</v>
      </c>
      <c r="C94" s="137" t="str">
        <f>CONCATENATE(B91," ",C91)</f>
        <v>99 Staveništní přesun hmot</v>
      </c>
      <c r="D94" s="135"/>
      <c r="E94" s="138"/>
      <c r="F94" s="138"/>
      <c r="G94" s="139">
        <f>SUM(G91:G93)</f>
        <v>0</v>
      </c>
    </row>
    <row r="95" spans="1:104" x14ac:dyDescent="0.2">
      <c r="E95" s="100"/>
    </row>
    <row r="96" spans="1:104" x14ac:dyDescent="0.2">
      <c r="E96" s="100"/>
    </row>
    <row r="97" spans="1:7" x14ac:dyDescent="0.2">
      <c r="E97" s="100"/>
    </row>
    <row r="98" spans="1:7" x14ac:dyDescent="0.2">
      <c r="E98" s="100"/>
    </row>
    <row r="99" spans="1:7" x14ac:dyDescent="0.2">
      <c r="E99" s="100"/>
    </row>
    <row r="100" spans="1:7" x14ac:dyDescent="0.2">
      <c r="E100" s="100"/>
    </row>
    <row r="101" spans="1:7" x14ac:dyDescent="0.2">
      <c r="E101" s="100"/>
    </row>
    <row r="102" spans="1:7" x14ac:dyDescent="0.2">
      <c r="E102" s="100"/>
    </row>
    <row r="103" spans="1:7" x14ac:dyDescent="0.2">
      <c r="E103" s="100"/>
    </row>
    <row r="104" spans="1:7" x14ac:dyDescent="0.2">
      <c r="E104" s="100"/>
    </row>
    <row r="105" spans="1:7" x14ac:dyDescent="0.2">
      <c r="E105" s="100"/>
    </row>
    <row r="106" spans="1:7" x14ac:dyDescent="0.2">
      <c r="E106" s="100"/>
    </row>
    <row r="107" spans="1:7" x14ac:dyDescent="0.2">
      <c r="E107" s="100"/>
    </row>
    <row r="108" spans="1:7" x14ac:dyDescent="0.2">
      <c r="A108" s="141"/>
      <c r="B108" s="141"/>
      <c r="C108" s="141"/>
      <c r="D108" s="141"/>
      <c r="E108" s="141"/>
      <c r="F108" s="141"/>
      <c r="G108" s="141"/>
    </row>
    <row r="109" spans="1:7" x14ac:dyDescent="0.2">
      <c r="A109" s="141"/>
      <c r="B109" s="141"/>
      <c r="C109" s="141"/>
      <c r="D109" s="141"/>
      <c r="E109" s="141"/>
      <c r="F109" s="141"/>
      <c r="G109" s="141"/>
    </row>
    <row r="110" spans="1:7" x14ac:dyDescent="0.2">
      <c r="A110" s="141"/>
      <c r="B110" s="141"/>
      <c r="C110" s="141"/>
      <c r="D110" s="141"/>
      <c r="E110" s="141"/>
      <c r="F110" s="141"/>
      <c r="G110" s="141"/>
    </row>
    <row r="111" spans="1:7" x14ac:dyDescent="0.2">
      <c r="A111" s="141"/>
      <c r="B111" s="141"/>
      <c r="C111" s="141"/>
      <c r="D111" s="141"/>
      <c r="E111" s="141"/>
      <c r="F111" s="141"/>
      <c r="G111" s="141"/>
    </row>
    <row r="112" spans="1:7" x14ac:dyDescent="0.2">
      <c r="E112" s="100"/>
    </row>
    <row r="113" spans="5:5" x14ac:dyDescent="0.2">
      <c r="E113" s="100"/>
    </row>
    <row r="114" spans="5:5" x14ac:dyDescent="0.2">
      <c r="E114" s="100"/>
    </row>
    <row r="115" spans="5:5" x14ac:dyDescent="0.2">
      <c r="E115" s="100"/>
    </row>
    <row r="116" spans="5:5" x14ac:dyDescent="0.2">
      <c r="E116" s="100"/>
    </row>
    <row r="117" spans="5:5" x14ac:dyDescent="0.2">
      <c r="E117" s="100"/>
    </row>
    <row r="118" spans="5:5" x14ac:dyDescent="0.2">
      <c r="E118" s="100"/>
    </row>
    <row r="119" spans="5:5" x14ac:dyDescent="0.2">
      <c r="E119" s="100"/>
    </row>
    <row r="120" spans="5:5" x14ac:dyDescent="0.2">
      <c r="E120" s="100"/>
    </row>
    <row r="121" spans="5:5" x14ac:dyDescent="0.2">
      <c r="E121" s="100"/>
    </row>
    <row r="122" spans="5:5" x14ac:dyDescent="0.2">
      <c r="E122" s="100"/>
    </row>
    <row r="123" spans="5:5" x14ac:dyDescent="0.2">
      <c r="E123" s="100"/>
    </row>
    <row r="124" spans="5:5" x14ac:dyDescent="0.2">
      <c r="E124" s="100"/>
    </row>
    <row r="125" spans="5:5" x14ac:dyDescent="0.2">
      <c r="E125" s="100"/>
    </row>
    <row r="126" spans="5:5" x14ac:dyDescent="0.2">
      <c r="E126" s="100"/>
    </row>
    <row r="127" spans="5:5" x14ac:dyDescent="0.2">
      <c r="E127" s="100"/>
    </row>
    <row r="128" spans="5:5" x14ac:dyDescent="0.2">
      <c r="E128" s="100"/>
    </row>
    <row r="129" spans="1:7" x14ac:dyDescent="0.2">
      <c r="E129" s="100"/>
    </row>
    <row r="130" spans="1:7" x14ac:dyDescent="0.2">
      <c r="E130" s="100"/>
    </row>
    <row r="131" spans="1:7" x14ac:dyDescent="0.2">
      <c r="E131" s="100"/>
    </row>
    <row r="132" spans="1:7" x14ac:dyDescent="0.2">
      <c r="E132" s="100"/>
    </row>
    <row r="133" spans="1:7" x14ac:dyDescent="0.2">
      <c r="E133" s="100"/>
    </row>
    <row r="134" spans="1:7" x14ac:dyDescent="0.2">
      <c r="E134" s="100"/>
    </row>
    <row r="135" spans="1:7" x14ac:dyDescent="0.2">
      <c r="E135" s="100"/>
    </row>
    <row r="136" spans="1:7" x14ac:dyDescent="0.2">
      <c r="E136" s="100"/>
    </row>
    <row r="137" spans="1:7" x14ac:dyDescent="0.2">
      <c r="E137" s="100"/>
    </row>
    <row r="138" spans="1:7" x14ac:dyDescent="0.2">
      <c r="E138" s="100"/>
    </row>
    <row r="139" spans="1:7" x14ac:dyDescent="0.2">
      <c r="E139" s="100"/>
    </row>
    <row r="140" spans="1:7" x14ac:dyDescent="0.2">
      <c r="E140" s="100"/>
    </row>
    <row r="141" spans="1:7" x14ac:dyDescent="0.2">
      <c r="E141" s="100"/>
    </row>
    <row r="142" spans="1:7" x14ac:dyDescent="0.2">
      <c r="E142" s="100"/>
    </row>
    <row r="143" spans="1:7" x14ac:dyDescent="0.2">
      <c r="A143" s="142"/>
      <c r="B143" s="142"/>
    </row>
    <row r="144" spans="1:7" x14ac:dyDescent="0.2">
      <c r="A144" s="141"/>
      <c r="B144" s="141"/>
      <c r="C144" s="144"/>
      <c r="D144" s="144"/>
      <c r="E144" s="145"/>
      <c r="F144" s="144"/>
      <c r="G144" s="146"/>
    </row>
    <row r="145" spans="1:7" x14ac:dyDescent="0.2">
      <c r="A145" s="147"/>
      <c r="B145" s="147"/>
      <c r="C145" s="141"/>
      <c r="D145" s="141"/>
      <c r="E145" s="148"/>
      <c r="F145" s="141"/>
      <c r="G145" s="141"/>
    </row>
    <row r="146" spans="1:7" x14ac:dyDescent="0.2">
      <c r="A146" s="141"/>
      <c r="B146" s="141"/>
      <c r="C146" s="141"/>
      <c r="D146" s="141"/>
      <c r="E146" s="148"/>
      <c r="F146" s="141"/>
      <c r="G146" s="141"/>
    </row>
    <row r="147" spans="1:7" x14ac:dyDescent="0.2">
      <c r="A147" s="141"/>
      <c r="B147" s="141"/>
      <c r="C147" s="141"/>
      <c r="D147" s="141"/>
      <c r="E147" s="148"/>
      <c r="F147" s="141"/>
      <c r="G147" s="141"/>
    </row>
    <row r="148" spans="1:7" x14ac:dyDescent="0.2">
      <c r="A148" s="141"/>
      <c r="B148" s="141"/>
      <c r="C148" s="141"/>
      <c r="D148" s="141"/>
      <c r="E148" s="148"/>
      <c r="F148" s="141"/>
      <c r="G148" s="141"/>
    </row>
    <row r="149" spans="1:7" x14ac:dyDescent="0.2">
      <c r="A149" s="141"/>
      <c r="B149" s="141"/>
      <c r="C149" s="141"/>
      <c r="D149" s="141"/>
      <c r="E149" s="148"/>
      <c r="F149" s="141"/>
      <c r="G149" s="141"/>
    </row>
    <row r="150" spans="1:7" x14ac:dyDescent="0.2">
      <c r="A150" s="141"/>
      <c r="B150" s="141"/>
      <c r="C150" s="141"/>
      <c r="D150" s="141"/>
      <c r="E150" s="148"/>
      <c r="F150" s="141"/>
      <c r="G150" s="141"/>
    </row>
    <row r="151" spans="1:7" x14ac:dyDescent="0.2">
      <c r="A151" s="141"/>
      <c r="B151" s="141"/>
      <c r="C151" s="141"/>
      <c r="D151" s="141"/>
      <c r="E151" s="148"/>
      <c r="F151" s="141"/>
      <c r="G151" s="141"/>
    </row>
    <row r="152" spans="1:7" x14ac:dyDescent="0.2">
      <c r="A152" s="141"/>
      <c r="B152" s="141"/>
      <c r="C152" s="141"/>
      <c r="D152" s="141"/>
      <c r="E152" s="148"/>
      <c r="F152" s="141"/>
      <c r="G152" s="141"/>
    </row>
    <row r="153" spans="1:7" x14ac:dyDescent="0.2">
      <c r="A153" s="141"/>
      <c r="B153" s="141"/>
      <c r="C153" s="141"/>
      <c r="D153" s="141"/>
      <c r="E153" s="148"/>
      <c r="F153" s="141"/>
      <c r="G153" s="141"/>
    </row>
    <row r="154" spans="1:7" x14ac:dyDescent="0.2">
      <c r="A154" s="141"/>
      <c r="B154" s="141"/>
      <c r="C154" s="141"/>
      <c r="D154" s="141"/>
      <c r="E154" s="148"/>
      <c r="F154" s="141"/>
      <c r="G154" s="141"/>
    </row>
    <row r="155" spans="1:7" x14ac:dyDescent="0.2">
      <c r="A155" s="141"/>
      <c r="B155" s="141"/>
      <c r="C155" s="141"/>
      <c r="D155" s="141"/>
      <c r="E155" s="148"/>
      <c r="F155" s="141"/>
      <c r="G155" s="141"/>
    </row>
    <row r="156" spans="1:7" x14ac:dyDescent="0.2">
      <c r="A156" s="141"/>
      <c r="B156" s="141"/>
      <c r="C156" s="141"/>
      <c r="D156" s="141"/>
      <c r="E156" s="148"/>
      <c r="F156" s="141"/>
      <c r="G156" s="141"/>
    </row>
    <row r="157" spans="1:7" x14ac:dyDescent="0.2">
      <c r="A157" s="141"/>
      <c r="B157" s="141"/>
      <c r="C157" s="141"/>
      <c r="D157" s="141"/>
      <c r="E157" s="148"/>
      <c r="F157" s="141"/>
      <c r="G157" s="141"/>
    </row>
  </sheetData>
  <mergeCells count="28">
    <mergeCell ref="C17:D17"/>
    <mergeCell ref="C18:D18"/>
    <mergeCell ref="C21:D21"/>
    <mergeCell ref="A1:G1"/>
    <mergeCell ref="A3:B3"/>
    <mergeCell ref="A4:B4"/>
    <mergeCell ref="E4:G4"/>
    <mergeCell ref="C15:D15"/>
    <mergeCell ref="C3:G3"/>
    <mergeCell ref="C65:D65"/>
    <mergeCell ref="C25:D25"/>
    <mergeCell ref="C39:D39"/>
    <mergeCell ref="C63:D63"/>
    <mergeCell ref="C29:D29"/>
    <mergeCell ref="C43:D43"/>
    <mergeCell ref="C45:D45"/>
    <mergeCell ref="C47:D47"/>
    <mergeCell ref="C54:D54"/>
    <mergeCell ref="C87:D87"/>
    <mergeCell ref="C89:D89"/>
    <mergeCell ref="C93:D93"/>
    <mergeCell ref="C67:D67"/>
    <mergeCell ref="C69:D69"/>
    <mergeCell ref="C71:D71"/>
    <mergeCell ref="C74:D74"/>
    <mergeCell ref="C76:D76"/>
    <mergeCell ref="C83:D83"/>
    <mergeCell ref="C81:D81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50"/>
  <sheetViews>
    <sheetView showGridLines="0" showZeros="0" zoomScaleNormal="100" workbookViewId="0">
      <selection activeCell="F8" sqref="F8:F80"/>
    </sheetView>
  </sheetViews>
  <sheetFormatPr defaultRowHeight="12.75" x14ac:dyDescent="0.2"/>
  <cols>
    <col min="1" max="1" width="3.85546875" style="100" customWidth="1"/>
    <col min="2" max="2" width="12" style="100" customWidth="1"/>
    <col min="3" max="3" width="40.42578125" style="100" customWidth="1"/>
    <col min="4" max="4" width="5.5703125" style="100" customWidth="1"/>
    <col min="5" max="5" width="8.5703125" style="143" customWidth="1"/>
    <col min="6" max="6" width="9.85546875" style="100" customWidth="1"/>
    <col min="7" max="7" width="13.85546875" style="100" customWidth="1"/>
    <col min="8" max="16384" width="9.140625" style="100"/>
  </cols>
  <sheetData>
    <row r="1" spans="1:104" ht="15.75" x14ac:dyDescent="0.25">
      <c r="A1" s="199" t="s">
        <v>56</v>
      </c>
      <c r="B1" s="199"/>
      <c r="C1" s="199"/>
      <c r="D1" s="199"/>
      <c r="E1" s="199"/>
      <c r="F1" s="199"/>
      <c r="G1" s="199"/>
    </row>
    <row r="2" spans="1:104" ht="13.5" thickBot="1" x14ac:dyDescent="0.25">
      <c r="A2" s="101"/>
      <c r="B2" s="102"/>
      <c r="C2" s="103"/>
      <c r="D2" s="103"/>
      <c r="E2" s="104"/>
      <c r="F2" s="103"/>
      <c r="G2" s="103"/>
    </row>
    <row r="3" spans="1:104" ht="26.25" customHeight="1" thickTop="1" x14ac:dyDescent="0.2">
      <c r="A3" s="200" t="s">
        <v>5</v>
      </c>
      <c r="B3" s="201"/>
      <c r="C3" s="206" t="str">
        <f>CONCATENATE(cislostavby," ",nazevstavby)</f>
        <v xml:space="preserve"> ,,Rekonstrukce inženýrských sítí pod komunikací
a povrchu komunikace v areálu Nemocnice TGM Hodonín, p.o.,,</v>
      </c>
      <c r="D3" s="207"/>
      <c r="E3" s="207"/>
      <c r="F3" s="207"/>
      <c r="G3" s="208"/>
    </row>
    <row r="4" spans="1:104" ht="13.5" thickBot="1" x14ac:dyDescent="0.25">
      <c r="A4" s="202" t="s">
        <v>1</v>
      </c>
      <c r="B4" s="203"/>
      <c r="C4" s="105" t="s">
        <v>190</v>
      </c>
      <c r="D4" s="106"/>
      <c r="E4" s="204"/>
      <c r="F4" s="204"/>
      <c r="G4" s="205"/>
    </row>
    <row r="5" spans="1:104" ht="13.5" thickTop="1" x14ac:dyDescent="0.2">
      <c r="A5" s="107"/>
      <c r="B5" s="108"/>
      <c r="C5" s="108"/>
      <c r="D5" s="101"/>
      <c r="E5" s="109"/>
      <c r="F5" s="101"/>
      <c r="G5" s="110"/>
    </row>
    <row r="6" spans="1:104" x14ac:dyDescent="0.2">
      <c r="A6" s="111" t="s">
        <v>57</v>
      </c>
      <c r="B6" s="112" t="s">
        <v>58</v>
      </c>
      <c r="C6" s="112" t="s">
        <v>59</v>
      </c>
      <c r="D6" s="112" t="s">
        <v>60</v>
      </c>
      <c r="E6" s="113" t="s">
        <v>61</v>
      </c>
      <c r="F6" s="112" t="s">
        <v>62</v>
      </c>
      <c r="G6" s="114" t="s">
        <v>63</v>
      </c>
    </row>
    <row r="7" spans="1:104" x14ac:dyDescent="0.2">
      <c r="A7" s="115" t="s">
        <v>64</v>
      </c>
      <c r="B7" s="116" t="s">
        <v>65</v>
      </c>
      <c r="C7" s="117" t="s">
        <v>66</v>
      </c>
      <c r="D7" s="118"/>
      <c r="E7" s="119"/>
      <c r="F7" s="119"/>
      <c r="G7" s="120"/>
      <c r="H7" s="121"/>
      <c r="I7" s="121"/>
      <c r="O7" s="122">
        <v>1</v>
      </c>
    </row>
    <row r="8" spans="1:104" x14ac:dyDescent="0.2">
      <c r="A8" s="123">
        <v>1</v>
      </c>
      <c r="B8" s="124" t="s">
        <v>71</v>
      </c>
      <c r="C8" s="125" t="s">
        <v>72</v>
      </c>
      <c r="D8" s="126" t="s">
        <v>70</v>
      </c>
      <c r="E8" s="127">
        <v>556.20000000000005</v>
      </c>
      <c r="F8" s="127"/>
      <c r="G8" s="128">
        <f>E8*F8</f>
        <v>0</v>
      </c>
      <c r="O8" s="122">
        <v>2</v>
      </c>
      <c r="AA8" s="100">
        <v>12</v>
      </c>
      <c r="AB8" s="100">
        <v>0</v>
      </c>
      <c r="AC8" s="100">
        <v>1</v>
      </c>
      <c r="AZ8" s="100">
        <v>1</v>
      </c>
      <c r="BA8" s="100">
        <f t="shared" ref="BA8:BA14" si="0">IF(AZ8=1,G8,0)</f>
        <v>0</v>
      </c>
      <c r="BB8" s="100">
        <f t="shared" ref="BB8:BB14" si="1">IF(AZ8=2,G8,0)</f>
        <v>0</v>
      </c>
      <c r="BC8" s="100">
        <f t="shared" ref="BC8:BC14" si="2">IF(AZ8=3,G8,0)</f>
        <v>0</v>
      </c>
      <c r="BD8" s="100">
        <f t="shared" ref="BD8:BD14" si="3">IF(AZ8=4,G8,0)</f>
        <v>0</v>
      </c>
      <c r="BE8" s="100">
        <f t="shared" ref="BE8:BE14" si="4">IF(AZ8=5,G8,0)</f>
        <v>0</v>
      </c>
      <c r="CZ8" s="100">
        <v>0</v>
      </c>
    </row>
    <row r="9" spans="1:104" x14ac:dyDescent="0.2">
      <c r="A9" s="123">
        <v>2</v>
      </c>
      <c r="B9" s="124" t="s">
        <v>73</v>
      </c>
      <c r="C9" s="125" t="s">
        <v>74</v>
      </c>
      <c r="D9" s="126" t="s">
        <v>70</v>
      </c>
      <c r="E9" s="127">
        <v>590.1</v>
      </c>
      <c r="F9" s="127"/>
      <c r="G9" s="128">
        <f>E9*F9</f>
        <v>0</v>
      </c>
      <c r="O9" s="122">
        <v>2</v>
      </c>
      <c r="AA9" s="100">
        <v>12</v>
      </c>
      <c r="AB9" s="100">
        <v>0</v>
      </c>
      <c r="AC9" s="100">
        <v>2</v>
      </c>
      <c r="AZ9" s="100">
        <v>1</v>
      </c>
      <c r="BA9" s="100">
        <f t="shared" si="0"/>
        <v>0</v>
      </c>
      <c r="BB9" s="100">
        <f t="shared" si="1"/>
        <v>0</v>
      </c>
      <c r="BC9" s="100">
        <f t="shared" si="2"/>
        <v>0</v>
      </c>
      <c r="BD9" s="100">
        <f t="shared" si="3"/>
        <v>0</v>
      </c>
      <c r="BE9" s="100">
        <f t="shared" si="4"/>
        <v>0</v>
      </c>
      <c r="CZ9" s="100">
        <v>0</v>
      </c>
    </row>
    <row r="10" spans="1:104" x14ac:dyDescent="0.2">
      <c r="A10" s="129"/>
      <c r="B10" s="130"/>
      <c r="C10" s="196" t="s">
        <v>191</v>
      </c>
      <c r="D10" s="197"/>
      <c r="E10" s="131">
        <v>590.1</v>
      </c>
      <c r="F10" s="132"/>
      <c r="G10" s="133"/>
      <c r="O10" s="122">
        <v>2</v>
      </c>
      <c r="AA10" s="100">
        <v>12</v>
      </c>
      <c r="AB10" s="100">
        <v>0</v>
      </c>
      <c r="AC10" s="100">
        <v>3</v>
      </c>
      <c r="AZ10" s="100">
        <v>1</v>
      </c>
      <c r="BA10" s="100">
        <f t="shared" si="0"/>
        <v>0</v>
      </c>
      <c r="BB10" s="100">
        <f t="shared" si="1"/>
        <v>0</v>
      </c>
      <c r="BC10" s="100">
        <f t="shared" si="2"/>
        <v>0</v>
      </c>
      <c r="BD10" s="100">
        <f t="shared" si="3"/>
        <v>0</v>
      </c>
      <c r="BE10" s="100">
        <f t="shared" si="4"/>
        <v>0</v>
      </c>
      <c r="CZ10" s="100">
        <v>0</v>
      </c>
    </row>
    <row r="11" spans="1:104" x14ac:dyDescent="0.2">
      <c r="A11" s="123">
        <v>3</v>
      </c>
      <c r="B11" s="124" t="s">
        <v>77</v>
      </c>
      <c r="C11" s="125" t="s">
        <v>78</v>
      </c>
      <c r="D11" s="126" t="s">
        <v>79</v>
      </c>
      <c r="E11" s="127">
        <v>66.3</v>
      </c>
      <c r="F11" s="127"/>
      <c r="G11" s="128">
        <f>E11*F11</f>
        <v>0</v>
      </c>
      <c r="O11" s="122">
        <v>2</v>
      </c>
      <c r="AA11" s="100">
        <v>12</v>
      </c>
      <c r="AB11" s="100">
        <v>0</v>
      </c>
      <c r="AC11" s="100">
        <v>4</v>
      </c>
      <c r="AZ11" s="100">
        <v>1</v>
      </c>
      <c r="BA11" s="100">
        <f t="shared" si="0"/>
        <v>0</v>
      </c>
      <c r="BB11" s="100">
        <f t="shared" si="1"/>
        <v>0</v>
      </c>
      <c r="BC11" s="100">
        <f t="shared" si="2"/>
        <v>0</v>
      </c>
      <c r="BD11" s="100">
        <f t="shared" si="3"/>
        <v>0</v>
      </c>
      <c r="BE11" s="100">
        <f t="shared" si="4"/>
        <v>0</v>
      </c>
      <c r="CZ11" s="100">
        <v>0</v>
      </c>
    </row>
    <row r="12" spans="1:104" x14ac:dyDescent="0.2">
      <c r="A12" s="123">
        <v>4</v>
      </c>
      <c r="B12" s="124" t="s">
        <v>80</v>
      </c>
      <c r="C12" s="125" t="s">
        <v>81</v>
      </c>
      <c r="D12" s="126" t="s">
        <v>70</v>
      </c>
      <c r="E12" s="127">
        <v>590.1</v>
      </c>
      <c r="F12" s="127"/>
      <c r="G12" s="128">
        <f>E12*F12</f>
        <v>0</v>
      </c>
      <c r="O12" s="122">
        <v>2</v>
      </c>
      <c r="AA12" s="100">
        <v>12</v>
      </c>
      <c r="AB12" s="100">
        <v>0</v>
      </c>
      <c r="AC12" s="100">
        <v>5</v>
      </c>
      <c r="AZ12" s="100">
        <v>1</v>
      </c>
      <c r="BA12" s="100">
        <f t="shared" si="0"/>
        <v>0</v>
      </c>
      <c r="BB12" s="100">
        <f t="shared" si="1"/>
        <v>0</v>
      </c>
      <c r="BC12" s="100">
        <f t="shared" si="2"/>
        <v>0</v>
      </c>
      <c r="BD12" s="100">
        <f t="shared" si="3"/>
        <v>0</v>
      </c>
      <c r="BE12" s="100">
        <f t="shared" si="4"/>
        <v>0</v>
      </c>
      <c r="CZ12" s="100">
        <v>0</v>
      </c>
    </row>
    <row r="13" spans="1:104" x14ac:dyDescent="0.2">
      <c r="A13" s="123">
        <v>5</v>
      </c>
      <c r="B13" s="124" t="s">
        <v>82</v>
      </c>
      <c r="C13" s="125" t="s">
        <v>83</v>
      </c>
      <c r="D13" s="126" t="s">
        <v>84</v>
      </c>
      <c r="E13" s="127">
        <v>128.08500000000001</v>
      </c>
      <c r="F13" s="127"/>
      <c r="G13" s="128">
        <f>E13*F13</f>
        <v>0</v>
      </c>
      <c r="O13" s="122">
        <v>2</v>
      </c>
      <c r="AA13" s="100">
        <v>12</v>
      </c>
      <c r="AB13" s="100">
        <v>0</v>
      </c>
      <c r="AC13" s="100">
        <v>6</v>
      </c>
      <c r="AZ13" s="100">
        <v>1</v>
      </c>
      <c r="BA13" s="100">
        <f t="shared" si="0"/>
        <v>0</v>
      </c>
      <c r="BB13" s="100">
        <f t="shared" si="1"/>
        <v>0</v>
      </c>
      <c r="BC13" s="100">
        <f t="shared" si="2"/>
        <v>0</v>
      </c>
      <c r="BD13" s="100">
        <f t="shared" si="3"/>
        <v>0</v>
      </c>
      <c r="BE13" s="100">
        <f t="shared" si="4"/>
        <v>0</v>
      </c>
      <c r="CZ13" s="100">
        <v>0</v>
      </c>
    </row>
    <row r="14" spans="1:104" x14ac:dyDescent="0.2">
      <c r="A14" s="129"/>
      <c r="B14" s="130"/>
      <c r="C14" s="196" t="s">
        <v>250</v>
      </c>
      <c r="D14" s="197"/>
      <c r="E14" s="131">
        <v>128.08500000000001</v>
      </c>
      <c r="F14" s="132"/>
      <c r="G14" s="133"/>
      <c r="O14" s="122">
        <v>2</v>
      </c>
      <c r="AA14" s="100">
        <v>12</v>
      </c>
      <c r="AB14" s="100">
        <v>0</v>
      </c>
      <c r="AC14" s="100">
        <v>7</v>
      </c>
      <c r="AZ14" s="100">
        <v>1</v>
      </c>
      <c r="BA14" s="100">
        <f t="shared" si="0"/>
        <v>0</v>
      </c>
      <c r="BB14" s="100">
        <f t="shared" si="1"/>
        <v>0</v>
      </c>
      <c r="BC14" s="100">
        <f t="shared" si="2"/>
        <v>0</v>
      </c>
      <c r="BD14" s="100">
        <f t="shared" si="3"/>
        <v>0</v>
      </c>
      <c r="BE14" s="100">
        <f t="shared" si="4"/>
        <v>0</v>
      </c>
      <c r="CZ14" s="100">
        <v>0</v>
      </c>
    </row>
    <row r="15" spans="1:104" ht="12.75" customHeight="1" x14ac:dyDescent="0.2">
      <c r="A15" s="123">
        <v>6</v>
      </c>
      <c r="B15" s="124" t="s">
        <v>225</v>
      </c>
      <c r="C15" s="125" t="s">
        <v>226</v>
      </c>
      <c r="D15" s="126" t="s">
        <v>84</v>
      </c>
      <c r="E15" s="127">
        <v>119.685</v>
      </c>
      <c r="F15" s="127"/>
      <c r="G15" s="128">
        <f>E15*F15</f>
        <v>0</v>
      </c>
      <c r="M15" s="134" t="s">
        <v>85</v>
      </c>
      <c r="O15" s="122"/>
    </row>
    <row r="16" spans="1:104" x14ac:dyDescent="0.2">
      <c r="A16" s="129"/>
      <c r="B16" s="130"/>
      <c r="C16" s="198">
        <v>128085</v>
      </c>
      <c r="D16" s="197"/>
      <c r="E16" s="131">
        <v>128.08500000000001</v>
      </c>
      <c r="F16" s="132"/>
      <c r="G16" s="133"/>
      <c r="O16" s="122">
        <v>2</v>
      </c>
      <c r="AA16" s="100">
        <v>12</v>
      </c>
      <c r="AB16" s="100">
        <v>0</v>
      </c>
      <c r="AC16" s="100">
        <v>8</v>
      </c>
      <c r="AZ16" s="100">
        <v>1</v>
      </c>
      <c r="BA16" s="100">
        <f>IF(AZ16=1,G16,0)</f>
        <v>0</v>
      </c>
      <c r="BB16" s="100">
        <f>IF(AZ16=2,G16,0)</f>
        <v>0</v>
      </c>
      <c r="BC16" s="100">
        <f>IF(AZ16=3,G16,0)</f>
        <v>0</v>
      </c>
      <c r="BD16" s="100">
        <f>IF(AZ16=4,G16,0)</f>
        <v>0</v>
      </c>
      <c r="BE16" s="100">
        <f>IF(AZ16=5,G16,0)</f>
        <v>0</v>
      </c>
      <c r="CZ16" s="100">
        <v>0</v>
      </c>
    </row>
    <row r="17" spans="1:104" x14ac:dyDescent="0.2">
      <c r="A17" s="129"/>
      <c r="B17" s="130"/>
      <c r="C17" s="196" t="s">
        <v>192</v>
      </c>
      <c r="D17" s="197"/>
      <c r="E17" s="131">
        <v>-8.4</v>
      </c>
      <c r="F17" s="132"/>
      <c r="G17" s="133"/>
      <c r="M17" s="153">
        <v>122572</v>
      </c>
      <c r="O17" s="122"/>
    </row>
    <row r="18" spans="1:104" x14ac:dyDescent="0.2">
      <c r="A18" s="123">
        <v>7</v>
      </c>
      <c r="B18" s="124" t="s">
        <v>87</v>
      </c>
      <c r="C18" s="125" t="s">
        <v>88</v>
      </c>
      <c r="D18" s="126" t="s">
        <v>84</v>
      </c>
      <c r="E18" s="127">
        <v>8.4</v>
      </c>
      <c r="F18" s="127"/>
      <c r="G18" s="128">
        <f>E18*F18</f>
        <v>0</v>
      </c>
      <c r="M18" s="134" t="s">
        <v>86</v>
      </c>
      <c r="O18" s="122"/>
    </row>
    <row r="19" spans="1:104" x14ac:dyDescent="0.2">
      <c r="A19" s="123">
        <v>8</v>
      </c>
      <c r="B19" s="124" t="s">
        <v>89</v>
      </c>
      <c r="C19" s="125" t="s">
        <v>90</v>
      </c>
      <c r="D19" s="126" t="s">
        <v>70</v>
      </c>
      <c r="E19" s="127">
        <v>621.70500000000004</v>
      </c>
      <c r="F19" s="127"/>
      <c r="G19" s="128">
        <f>E19*F19</f>
        <v>0</v>
      </c>
      <c r="O19" s="122">
        <v>2</v>
      </c>
      <c r="AA19" s="100">
        <v>12</v>
      </c>
      <c r="AB19" s="100">
        <v>0</v>
      </c>
      <c r="AC19" s="100">
        <v>9</v>
      </c>
      <c r="AZ19" s="100">
        <v>1</v>
      </c>
      <c r="BA19" s="100">
        <f>IF(AZ19=1,G19,0)</f>
        <v>0</v>
      </c>
      <c r="BB19" s="100">
        <f>IF(AZ19=2,G19,0)</f>
        <v>0</v>
      </c>
      <c r="BC19" s="100">
        <f>IF(AZ19=3,G19,0)</f>
        <v>0</v>
      </c>
      <c r="BD19" s="100">
        <f>IF(AZ19=4,G19,0)</f>
        <v>0</v>
      </c>
      <c r="BE19" s="100">
        <f>IF(AZ19=5,G19,0)</f>
        <v>0</v>
      </c>
      <c r="CZ19" s="100">
        <v>0</v>
      </c>
    </row>
    <row r="20" spans="1:104" x14ac:dyDescent="0.2">
      <c r="A20" s="129"/>
      <c r="B20" s="130"/>
      <c r="C20" s="196" t="s">
        <v>193</v>
      </c>
      <c r="D20" s="197"/>
      <c r="E20" s="131">
        <v>621.70500000000004</v>
      </c>
      <c r="F20" s="132"/>
      <c r="G20" s="133"/>
      <c r="O20" s="122">
        <v>2</v>
      </c>
      <c r="AA20" s="100">
        <v>12</v>
      </c>
      <c r="AB20" s="100">
        <v>0</v>
      </c>
      <c r="AC20" s="100">
        <v>10</v>
      </c>
      <c r="AZ20" s="100">
        <v>1</v>
      </c>
      <c r="BA20" s="100">
        <f>IF(AZ20=1,G20,0)</f>
        <v>0</v>
      </c>
      <c r="BB20" s="100">
        <f>IF(AZ20=2,G20,0)</f>
        <v>0</v>
      </c>
      <c r="BC20" s="100">
        <f>IF(AZ20=3,G20,0)</f>
        <v>0</v>
      </c>
      <c r="BD20" s="100">
        <f>IF(AZ20=4,G20,0)</f>
        <v>0</v>
      </c>
      <c r="BE20" s="100">
        <f>IF(AZ20=5,G20,0)</f>
        <v>0</v>
      </c>
      <c r="CZ20" s="100">
        <v>0</v>
      </c>
    </row>
    <row r="21" spans="1:104" x14ac:dyDescent="0.2">
      <c r="A21" s="123">
        <v>9</v>
      </c>
      <c r="B21" s="124" t="s">
        <v>94</v>
      </c>
      <c r="C21" s="125" t="s">
        <v>95</v>
      </c>
      <c r="D21" s="126" t="s">
        <v>70</v>
      </c>
      <c r="E21" s="127">
        <v>61</v>
      </c>
      <c r="F21" s="127"/>
      <c r="G21" s="128">
        <f>E21*F21</f>
        <v>0</v>
      </c>
      <c r="M21" s="134" t="s">
        <v>91</v>
      </c>
      <c r="O21" s="122"/>
    </row>
    <row r="22" spans="1:104" ht="22.5" x14ac:dyDescent="0.2">
      <c r="A22" s="123">
        <v>10</v>
      </c>
      <c r="B22" s="124" t="s">
        <v>92</v>
      </c>
      <c r="C22" s="125" t="s">
        <v>93</v>
      </c>
      <c r="D22" s="126" t="s">
        <v>70</v>
      </c>
      <c r="E22" s="127">
        <v>61</v>
      </c>
      <c r="F22" s="127"/>
      <c r="G22" s="128">
        <f>E22*F22</f>
        <v>0</v>
      </c>
      <c r="O22" s="122">
        <v>2</v>
      </c>
      <c r="AA22" s="100">
        <v>12</v>
      </c>
      <c r="AB22" s="100">
        <v>0</v>
      </c>
      <c r="AC22" s="100">
        <v>11</v>
      </c>
      <c r="AZ22" s="100">
        <v>1</v>
      </c>
      <c r="BA22" s="100">
        <f>IF(AZ22=1,G22,0)</f>
        <v>0</v>
      </c>
      <c r="BB22" s="100">
        <f>IF(AZ22=2,G22,0)</f>
        <v>0</v>
      </c>
      <c r="BC22" s="100">
        <f>IF(AZ22=3,G22,0)</f>
        <v>0</v>
      </c>
      <c r="BD22" s="100">
        <f>IF(AZ22=4,G22,0)</f>
        <v>0</v>
      </c>
      <c r="BE22" s="100">
        <f>IF(AZ22=5,G22,0)</f>
        <v>0</v>
      </c>
      <c r="CZ22" s="100">
        <v>0</v>
      </c>
    </row>
    <row r="23" spans="1:104" x14ac:dyDescent="0.2">
      <c r="A23" s="123">
        <v>11</v>
      </c>
      <c r="B23" s="124" t="s">
        <v>96</v>
      </c>
      <c r="C23" s="125" t="s">
        <v>97</v>
      </c>
      <c r="D23" s="126" t="s">
        <v>98</v>
      </c>
      <c r="E23" s="127">
        <v>215.43299999999999</v>
      </c>
      <c r="F23" s="127"/>
      <c r="G23" s="128">
        <f>E23*F23</f>
        <v>0</v>
      </c>
      <c r="O23" s="122">
        <v>2</v>
      </c>
      <c r="AA23" s="100">
        <v>12</v>
      </c>
      <c r="AB23" s="100">
        <v>0</v>
      </c>
      <c r="AC23" s="100">
        <v>12</v>
      </c>
      <c r="AZ23" s="100">
        <v>1</v>
      </c>
      <c r="BA23" s="100">
        <f>IF(AZ23=1,G23,0)</f>
        <v>0</v>
      </c>
      <c r="BB23" s="100">
        <f>IF(AZ23=2,G23,0)</f>
        <v>0</v>
      </c>
      <c r="BC23" s="100">
        <f>IF(AZ23=3,G23,0)</f>
        <v>0</v>
      </c>
      <c r="BD23" s="100">
        <f>IF(AZ23=4,G23,0)</f>
        <v>0</v>
      </c>
      <c r="BE23" s="100">
        <f>IF(AZ23=5,G23,0)</f>
        <v>0</v>
      </c>
      <c r="CZ23" s="100">
        <v>0</v>
      </c>
    </row>
    <row r="24" spans="1:104" x14ac:dyDescent="0.2">
      <c r="A24" s="129"/>
      <c r="B24" s="130"/>
      <c r="C24" s="196" t="s">
        <v>251</v>
      </c>
      <c r="D24" s="197"/>
      <c r="E24" s="131">
        <v>215.43299999999999</v>
      </c>
      <c r="F24" s="132"/>
      <c r="G24" s="133"/>
      <c r="O24" s="122">
        <v>2</v>
      </c>
      <c r="AA24" s="100">
        <v>12</v>
      </c>
      <c r="AB24" s="100">
        <v>0</v>
      </c>
      <c r="AC24" s="100">
        <v>13</v>
      </c>
      <c r="AZ24" s="100">
        <v>1</v>
      </c>
      <c r="BA24" s="100">
        <f>IF(AZ24=1,G24,0)</f>
        <v>0</v>
      </c>
      <c r="BB24" s="100">
        <f>IF(AZ24=2,G24,0)</f>
        <v>0</v>
      </c>
      <c r="BC24" s="100">
        <f>IF(AZ24=3,G24,0)</f>
        <v>0</v>
      </c>
      <c r="BD24" s="100">
        <f>IF(AZ24=4,G24,0)</f>
        <v>0</v>
      </c>
      <c r="BE24" s="100">
        <f>IF(AZ24=5,G24,0)</f>
        <v>0</v>
      </c>
      <c r="CZ24" s="100">
        <v>0</v>
      </c>
    </row>
    <row r="25" spans="1:104" x14ac:dyDescent="0.2">
      <c r="A25" s="135"/>
      <c r="B25" s="136" t="s">
        <v>67</v>
      </c>
      <c r="C25" s="137" t="str">
        <f>CONCATENATE(B7," ",C7)</f>
        <v>1 Zemní práce</v>
      </c>
      <c r="D25" s="135"/>
      <c r="E25" s="138"/>
      <c r="F25" s="138"/>
      <c r="G25" s="139">
        <f>SUM(G7:G24)</f>
        <v>0</v>
      </c>
      <c r="M25" s="134" t="s">
        <v>99</v>
      </c>
      <c r="O25" s="122"/>
    </row>
    <row r="26" spans="1:104" x14ac:dyDescent="0.2">
      <c r="A26" s="115" t="s">
        <v>64</v>
      </c>
      <c r="B26" s="116" t="s">
        <v>100</v>
      </c>
      <c r="C26" s="117" t="s">
        <v>101</v>
      </c>
      <c r="D26" s="118"/>
      <c r="E26" s="119"/>
      <c r="F26" s="119"/>
      <c r="G26" s="120"/>
      <c r="O26" s="122">
        <v>4</v>
      </c>
      <c r="BA26" s="140">
        <f>SUM(BA7:BA25)</f>
        <v>0</v>
      </c>
      <c r="BB26" s="140">
        <f>SUM(BB7:BB25)</f>
        <v>0</v>
      </c>
      <c r="BC26" s="140">
        <f>SUM(BC7:BC25)</f>
        <v>0</v>
      </c>
      <c r="BD26" s="140">
        <f>SUM(BD7:BD25)</f>
        <v>0</v>
      </c>
      <c r="BE26" s="140">
        <f>SUM(BE7:BE25)</f>
        <v>0</v>
      </c>
    </row>
    <row r="27" spans="1:104" ht="22.5" x14ac:dyDescent="0.2">
      <c r="A27" s="123">
        <v>12</v>
      </c>
      <c r="B27" s="124" t="s">
        <v>260</v>
      </c>
      <c r="C27" s="125" t="s">
        <v>261</v>
      </c>
      <c r="D27" s="126" t="s">
        <v>70</v>
      </c>
      <c r="E27" s="127">
        <v>544.70000000000005</v>
      </c>
      <c r="F27" s="127"/>
      <c r="G27" s="128">
        <f>E27*F27</f>
        <v>0</v>
      </c>
      <c r="H27" s="121"/>
      <c r="I27" s="121"/>
      <c r="O27" s="122">
        <v>1</v>
      </c>
    </row>
    <row r="28" spans="1:104" x14ac:dyDescent="0.2">
      <c r="A28" s="123">
        <v>13</v>
      </c>
      <c r="B28" s="124" t="s">
        <v>238</v>
      </c>
      <c r="C28" s="125" t="s">
        <v>252</v>
      </c>
      <c r="D28" s="126" t="s">
        <v>70</v>
      </c>
      <c r="E28" s="127">
        <v>544.70000000000005</v>
      </c>
      <c r="F28" s="127"/>
      <c r="G28" s="128">
        <f>E28*F28</f>
        <v>0</v>
      </c>
      <c r="O28" s="122">
        <v>2</v>
      </c>
      <c r="AA28" s="100">
        <v>12</v>
      </c>
      <c r="AB28" s="100">
        <v>0</v>
      </c>
      <c r="AC28" s="100">
        <v>14</v>
      </c>
      <c r="AZ28" s="100">
        <v>1</v>
      </c>
      <c r="BA28" s="100">
        <f t="shared" ref="BA28:BA34" si="5">IF(AZ28=1,G28,0)</f>
        <v>0</v>
      </c>
      <c r="BB28" s="100">
        <f t="shared" ref="BB28:BB34" si="6">IF(AZ28=2,G28,0)</f>
        <v>0</v>
      </c>
      <c r="BC28" s="100">
        <f t="shared" ref="BC28:BC34" si="7">IF(AZ28=3,G28,0)</f>
        <v>0</v>
      </c>
      <c r="BD28" s="100">
        <f t="shared" ref="BD28:BD34" si="8">IF(AZ28=4,G28,0)</f>
        <v>0</v>
      </c>
      <c r="BE28" s="100">
        <f t="shared" ref="BE28:BE34" si="9">IF(AZ28=5,G28,0)</f>
        <v>0</v>
      </c>
      <c r="CZ28" s="100">
        <v>0.37080000000000002</v>
      </c>
    </row>
    <row r="29" spans="1:104" ht="22.5" x14ac:dyDescent="0.2">
      <c r="A29" s="123">
        <v>14</v>
      </c>
      <c r="B29" s="124" t="s">
        <v>253</v>
      </c>
      <c r="C29" s="125" t="s">
        <v>254</v>
      </c>
      <c r="D29" s="126" t="s">
        <v>70</v>
      </c>
      <c r="E29" s="127">
        <v>544.70000000000005</v>
      </c>
      <c r="F29" s="127"/>
      <c r="G29" s="128">
        <f>E29*F29</f>
        <v>0</v>
      </c>
      <c r="O29" s="122">
        <v>2</v>
      </c>
      <c r="AA29" s="100">
        <v>12</v>
      </c>
      <c r="AB29" s="100">
        <v>0</v>
      </c>
      <c r="AC29" s="100">
        <v>15</v>
      </c>
      <c r="AZ29" s="100">
        <v>1</v>
      </c>
      <c r="BA29" s="100">
        <f t="shared" si="5"/>
        <v>0</v>
      </c>
      <c r="BB29" s="100">
        <f t="shared" si="6"/>
        <v>0</v>
      </c>
      <c r="BC29" s="100">
        <f t="shared" si="7"/>
        <v>0</v>
      </c>
      <c r="BD29" s="100">
        <f t="shared" si="8"/>
        <v>0</v>
      </c>
      <c r="BE29" s="100">
        <f t="shared" si="9"/>
        <v>0</v>
      </c>
      <c r="CZ29" s="100">
        <v>0.27994000000000002</v>
      </c>
    </row>
    <row r="30" spans="1:104" x14ac:dyDescent="0.2">
      <c r="A30" s="123">
        <v>15</v>
      </c>
      <c r="B30" s="124" t="s">
        <v>230</v>
      </c>
      <c r="C30" s="125" t="s">
        <v>231</v>
      </c>
      <c r="D30" s="126" t="s">
        <v>70</v>
      </c>
      <c r="E30" s="127">
        <v>544.70000000000005</v>
      </c>
      <c r="F30" s="127"/>
      <c r="G30" s="128">
        <f>E30*F30</f>
        <v>0</v>
      </c>
      <c r="O30" s="122">
        <v>2</v>
      </c>
      <c r="AA30" s="100">
        <v>12</v>
      </c>
      <c r="AB30" s="100">
        <v>0</v>
      </c>
      <c r="AC30" s="100">
        <v>16</v>
      </c>
      <c r="AZ30" s="100">
        <v>1</v>
      </c>
      <c r="BA30" s="100">
        <f t="shared" si="5"/>
        <v>0</v>
      </c>
      <c r="BB30" s="100">
        <f t="shared" si="6"/>
        <v>0</v>
      </c>
      <c r="BC30" s="100">
        <f t="shared" si="7"/>
        <v>0</v>
      </c>
      <c r="BD30" s="100">
        <f t="shared" si="8"/>
        <v>0</v>
      </c>
      <c r="BE30" s="100">
        <f t="shared" si="9"/>
        <v>0</v>
      </c>
      <c r="CZ30" s="100">
        <v>0.30651</v>
      </c>
    </row>
    <row r="31" spans="1:104" x14ac:dyDescent="0.2">
      <c r="A31" s="123">
        <v>16</v>
      </c>
      <c r="B31" s="124" t="s">
        <v>113</v>
      </c>
      <c r="C31" s="125" t="s">
        <v>194</v>
      </c>
      <c r="D31" s="126" t="s">
        <v>70</v>
      </c>
      <c r="E31" s="127">
        <v>48.177</v>
      </c>
      <c r="F31" s="127"/>
      <c r="G31" s="128">
        <f>E31*F31</f>
        <v>0</v>
      </c>
      <c r="O31" s="122">
        <v>2</v>
      </c>
      <c r="AA31" s="100">
        <v>12</v>
      </c>
      <c r="AB31" s="100">
        <v>0</v>
      </c>
      <c r="AC31" s="100">
        <v>17</v>
      </c>
      <c r="AZ31" s="100">
        <v>1</v>
      </c>
      <c r="BA31" s="100">
        <f t="shared" si="5"/>
        <v>0</v>
      </c>
      <c r="BB31" s="100">
        <f t="shared" si="6"/>
        <v>0</v>
      </c>
      <c r="BC31" s="100">
        <f t="shared" si="7"/>
        <v>0</v>
      </c>
      <c r="BD31" s="100">
        <f t="shared" si="8"/>
        <v>0</v>
      </c>
      <c r="BE31" s="100">
        <f t="shared" si="9"/>
        <v>0</v>
      </c>
      <c r="CZ31" s="100">
        <v>8.0030000000000004E-2</v>
      </c>
    </row>
    <row r="32" spans="1:104" x14ac:dyDescent="0.2">
      <c r="A32" s="129"/>
      <c r="B32" s="130"/>
      <c r="C32" s="196" t="s">
        <v>195</v>
      </c>
      <c r="D32" s="197"/>
      <c r="E32" s="131">
        <v>48.177</v>
      </c>
      <c r="F32" s="132"/>
      <c r="G32" s="133"/>
      <c r="O32" s="122">
        <v>2</v>
      </c>
      <c r="AA32" s="100">
        <v>12</v>
      </c>
      <c r="AB32" s="100">
        <v>0</v>
      </c>
      <c r="AC32" s="100">
        <v>18</v>
      </c>
      <c r="AZ32" s="100">
        <v>1</v>
      </c>
      <c r="BA32" s="100">
        <f t="shared" si="5"/>
        <v>0</v>
      </c>
      <c r="BB32" s="100">
        <f t="shared" si="6"/>
        <v>0</v>
      </c>
      <c r="BC32" s="100">
        <f t="shared" si="7"/>
        <v>0</v>
      </c>
      <c r="BD32" s="100">
        <f t="shared" si="8"/>
        <v>0</v>
      </c>
      <c r="BE32" s="100">
        <f t="shared" si="9"/>
        <v>0</v>
      </c>
      <c r="CZ32" s="100">
        <v>7.3899999999999993E-2</v>
      </c>
    </row>
    <row r="33" spans="1:104" x14ac:dyDescent="0.2">
      <c r="A33" s="123">
        <v>17</v>
      </c>
      <c r="B33" s="124" t="s">
        <v>107</v>
      </c>
      <c r="C33" s="125" t="s">
        <v>196</v>
      </c>
      <c r="D33" s="126" t="s">
        <v>70</v>
      </c>
      <c r="E33" s="127">
        <v>47.4</v>
      </c>
      <c r="F33" s="127"/>
      <c r="G33" s="128">
        <f>E33*F33</f>
        <v>0</v>
      </c>
      <c r="O33" s="122">
        <v>2</v>
      </c>
      <c r="AA33" s="100">
        <v>12</v>
      </c>
      <c r="AB33" s="100">
        <v>0</v>
      </c>
      <c r="AC33" s="100">
        <v>19</v>
      </c>
      <c r="AZ33" s="100">
        <v>1</v>
      </c>
      <c r="BA33" s="100">
        <f t="shared" si="5"/>
        <v>0</v>
      </c>
      <c r="BB33" s="100">
        <f t="shared" si="6"/>
        <v>0</v>
      </c>
      <c r="BC33" s="100">
        <f t="shared" si="7"/>
        <v>0</v>
      </c>
      <c r="BD33" s="100">
        <f t="shared" si="8"/>
        <v>0</v>
      </c>
      <c r="BE33" s="100">
        <f t="shared" si="9"/>
        <v>0</v>
      </c>
      <c r="CZ33" s="100">
        <v>7.3899999999999993E-2</v>
      </c>
    </row>
    <row r="34" spans="1:104" x14ac:dyDescent="0.2">
      <c r="A34" s="129"/>
      <c r="B34" s="130"/>
      <c r="C34" s="196" t="s">
        <v>255</v>
      </c>
      <c r="D34" s="197"/>
      <c r="E34" s="131">
        <v>47.4</v>
      </c>
      <c r="F34" s="132"/>
      <c r="G34" s="133"/>
      <c r="O34" s="122">
        <v>2</v>
      </c>
      <c r="AA34" s="100">
        <v>12</v>
      </c>
      <c r="AB34" s="100">
        <v>1</v>
      </c>
      <c r="AC34" s="100">
        <v>20</v>
      </c>
      <c r="AZ34" s="100">
        <v>1</v>
      </c>
      <c r="BA34" s="100">
        <f t="shared" si="5"/>
        <v>0</v>
      </c>
      <c r="BB34" s="100">
        <f t="shared" si="6"/>
        <v>0</v>
      </c>
      <c r="BC34" s="100">
        <f t="shared" si="7"/>
        <v>0</v>
      </c>
      <c r="BD34" s="100">
        <f t="shared" si="8"/>
        <v>0</v>
      </c>
      <c r="BE34" s="100">
        <f t="shared" si="9"/>
        <v>0</v>
      </c>
      <c r="CZ34" s="100">
        <v>0.14000000000000001</v>
      </c>
    </row>
    <row r="35" spans="1:104" x14ac:dyDescent="0.2">
      <c r="A35" s="123">
        <v>18</v>
      </c>
      <c r="B35" s="124" t="s">
        <v>109</v>
      </c>
      <c r="C35" s="125" t="s">
        <v>110</v>
      </c>
      <c r="D35" s="126" t="s">
        <v>70</v>
      </c>
      <c r="E35" s="127">
        <v>47.4</v>
      </c>
      <c r="F35" s="127"/>
      <c r="G35" s="128">
        <f>E35*F35</f>
        <v>0</v>
      </c>
      <c r="M35" s="134" t="s">
        <v>115</v>
      </c>
      <c r="O35" s="122"/>
    </row>
    <row r="36" spans="1:104" x14ac:dyDescent="0.2">
      <c r="A36" s="123">
        <v>19</v>
      </c>
      <c r="B36" s="124" t="s">
        <v>102</v>
      </c>
      <c r="C36" s="125" t="s">
        <v>103</v>
      </c>
      <c r="D36" s="126" t="s">
        <v>70</v>
      </c>
      <c r="E36" s="127">
        <v>592.1</v>
      </c>
      <c r="F36" s="127"/>
      <c r="G36" s="128">
        <f>E36*F36</f>
        <v>0</v>
      </c>
      <c r="O36" s="122">
        <v>2</v>
      </c>
      <c r="AA36" s="100">
        <v>12</v>
      </c>
      <c r="AB36" s="100">
        <v>1</v>
      </c>
      <c r="AC36" s="100">
        <v>21</v>
      </c>
      <c r="AZ36" s="100">
        <v>1</v>
      </c>
      <c r="BA36" s="100">
        <f>IF(AZ36=1,G36,0)</f>
        <v>0</v>
      </c>
      <c r="BB36" s="100">
        <f>IF(AZ36=2,G36,0)</f>
        <v>0</v>
      </c>
      <c r="BC36" s="100">
        <f>IF(AZ36=3,G36,0)</f>
        <v>0</v>
      </c>
      <c r="BD36" s="100">
        <f>IF(AZ36=4,G36,0)</f>
        <v>0</v>
      </c>
      <c r="BE36" s="100">
        <f>IF(AZ36=5,G36,0)</f>
        <v>0</v>
      </c>
      <c r="CZ36" s="100">
        <v>0.13100000000000001</v>
      </c>
    </row>
    <row r="37" spans="1:104" x14ac:dyDescent="0.2">
      <c r="A37" s="129"/>
      <c r="B37" s="130"/>
      <c r="C37" s="196" t="s">
        <v>197</v>
      </c>
      <c r="D37" s="197"/>
      <c r="E37" s="131">
        <v>592.1</v>
      </c>
      <c r="F37" s="132"/>
      <c r="G37" s="133"/>
      <c r="M37" s="134" t="s">
        <v>118</v>
      </c>
      <c r="O37" s="122"/>
    </row>
    <row r="38" spans="1:104" x14ac:dyDescent="0.2">
      <c r="A38" s="123">
        <v>20</v>
      </c>
      <c r="B38" s="124" t="s">
        <v>232</v>
      </c>
      <c r="C38" s="125" t="s">
        <v>233</v>
      </c>
      <c r="D38" s="126" t="s">
        <v>70</v>
      </c>
      <c r="E38" s="127">
        <v>544.70000000000005</v>
      </c>
      <c r="F38" s="127"/>
      <c r="G38" s="128">
        <f>E38*F38</f>
        <v>0</v>
      </c>
      <c r="O38" s="122">
        <v>2</v>
      </c>
      <c r="AA38" s="100">
        <v>12</v>
      </c>
      <c r="AB38" s="100">
        <v>1</v>
      </c>
      <c r="AC38" s="100">
        <v>22</v>
      </c>
      <c r="AZ38" s="100">
        <v>1</v>
      </c>
      <c r="BA38" s="100">
        <f>IF(AZ38=1,G38,0)</f>
        <v>0</v>
      </c>
      <c r="BB38" s="100">
        <f>IF(AZ38=2,G38,0)</f>
        <v>0</v>
      </c>
      <c r="BC38" s="100">
        <f>IF(AZ38=3,G38,0)</f>
        <v>0</v>
      </c>
      <c r="BD38" s="100">
        <f>IF(AZ38=4,G38,0)</f>
        <v>0</v>
      </c>
      <c r="BE38" s="100">
        <f>IF(AZ38=5,G38,0)</f>
        <v>0</v>
      </c>
      <c r="CZ38" s="100">
        <v>0.17599999999999999</v>
      </c>
    </row>
    <row r="39" spans="1:104" x14ac:dyDescent="0.2">
      <c r="A39" s="135"/>
      <c r="B39" s="136" t="s">
        <v>67</v>
      </c>
      <c r="C39" s="137" t="str">
        <f>CONCATENATE(B26," ",C26)</f>
        <v>5 Komunikace</v>
      </c>
      <c r="D39" s="135"/>
      <c r="E39" s="138"/>
      <c r="F39" s="138"/>
      <c r="G39" s="139">
        <f>SUM(G26:G38)</f>
        <v>0</v>
      </c>
      <c r="M39" s="134" t="s">
        <v>120</v>
      </c>
      <c r="O39" s="122"/>
    </row>
    <row r="40" spans="1:104" x14ac:dyDescent="0.2">
      <c r="A40" s="115" t="s">
        <v>64</v>
      </c>
      <c r="B40" s="116" t="s">
        <v>122</v>
      </c>
      <c r="C40" s="117" t="s">
        <v>123</v>
      </c>
      <c r="D40" s="118"/>
      <c r="E40" s="119"/>
      <c r="F40" s="119"/>
      <c r="G40" s="120"/>
      <c r="O40" s="122">
        <v>2</v>
      </c>
      <c r="AA40" s="100">
        <v>12</v>
      </c>
      <c r="AB40" s="100">
        <v>1</v>
      </c>
      <c r="AC40" s="100">
        <v>23</v>
      </c>
      <c r="AZ40" s="100">
        <v>1</v>
      </c>
      <c r="BA40" s="100">
        <f>IF(AZ40=1,G40,0)</f>
        <v>0</v>
      </c>
      <c r="BB40" s="100">
        <f>IF(AZ40=2,G40,0)</f>
        <v>0</v>
      </c>
      <c r="BC40" s="100">
        <f>IF(AZ40=3,G40,0)</f>
        <v>0</v>
      </c>
      <c r="BD40" s="100">
        <f>IF(AZ40=4,G40,0)</f>
        <v>0</v>
      </c>
      <c r="BE40" s="100">
        <f>IF(AZ40=5,G40,0)</f>
        <v>0</v>
      </c>
      <c r="CZ40" s="100">
        <v>0.17599999999999999</v>
      </c>
    </row>
    <row r="41" spans="1:104" x14ac:dyDescent="0.2">
      <c r="A41" s="123">
        <v>21</v>
      </c>
      <c r="B41" s="124" t="s">
        <v>124</v>
      </c>
      <c r="C41" s="125" t="s">
        <v>125</v>
      </c>
      <c r="D41" s="126" t="s">
        <v>126</v>
      </c>
      <c r="E41" s="127">
        <v>1</v>
      </c>
      <c r="F41" s="127"/>
      <c r="G41" s="128">
        <f>E41*F41</f>
        <v>0</v>
      </c>
      <c r="M41" s="134" t="s">
        <v>121</v>
      </c>
      <c r="O41" s="122"/>
    </row>
    <row r="42" spans="1:104" x14ac:dyDescent="0.2">
      <c r="A42" s="123">
        <v>22</v>
      </c>
      <c r="B42" s="124" t="s">
        <v>131</v>
      </c>
      <c r="C42" s="125" t="s">
        <v>132</v>
      </c>
      <c r="D42" s="126" t="s">
        <v>70</v>
      </c>
      <c r="E42" s="127">
        <v>14.14</v>
      </c>
      <c r="F42" s="127"/>
      <c r="G42" s="128">
        <f>E42*F42</f>
        <v>0</v>
      </c>
      <c r="O42" s="122">
        <v>4</v>
      </c>
      <c r="BA42" s="140">
        <f>SUM(BA27:BA41)</f>
        <v>0</v>
      </c>
      <c r="BB42" s="140">
        <f>SUM(BB27:BB41)</f>
        <v>0</v>
      </c>
      <c r="BC42" s="140">
        <f>SUM(BC27:BC41)</f>
        <v>0</v>
      </c>
      <c r="BD42" s="140">
        <f>SUM(BD27:BD41)</f>
        <v>0</v>
      </c>
      <c r="BE42" s="140">
        <f>SUM(BE27:BE41)</f>
        <v>0</v>
      </c>
    </row>
    <row r="43" spans="1:104" x14ac:dyDescent="0.2">
      <c r="A43" s="129"/>
      <c r="B43" s="130"/>
      <c r="C43" s="196" t="s">
        <v>198</v>
      </c>
      <c r="D43" s="197"/>
      <c r="E43" s="131">
        <v>14.14</v>
      </c>
      <c r="F43" s="132"/>
      <c r="G43" s="133"/>
      <c r="H43" s="121"/>
      <c r="I43" s="121"/>
      <c r="O43" s="122">
        <v>1</v>
      </c>
    </row>
    <row r="44" spans="1:104" x14ac:dyDescent="0.2">
      <c r="A44" s="123">
        <v>23</v>
      </c>
      <c r="B44" s="124" t="s">
        <v>129</v>
      </c>
      <c r="C44" s="125" t="s">
        <v>199</v>
      </c>
      <c r="D44" s="126" t="s">
        <v>126</v>
      </c>
      <c r="E44" s="127">
        <v>1</v>
      </c>
      <c r="F44" s="127"/>
      <c r="G44" s="128">
        <f>E44*F44</f>
        <v>0</v>
      </c>
      <c r="O44" s="122">
        <v>2</v>
      </c>
      <c r="AA44" s="100">
        <v>12</v>
      </c>
      <c r="AB44" s="100">
        <v>0</v>
      </c>
      <c r="AC44" s="100">
        <v>24</v>
      </c>
      <c r="AZ44" s="100">
        <v>1</v>
      </c>
      <c r="BA44" s="100">
        <f>IF(AZ44=1,G44,0)</f>
        <v>0</v>
      </c>
      <c r="BB44" s="100">
        <f>IF(AZ44=2,G44,0)</f>
        <v>0</v>
      </c>
      <c r="BC44" s="100">
        <f>IF(AZ44=3,G44,0)</f>
        <v>0</v>
      </c>
      <c r="BD44" s="100">
        <f>IF(AZ44=4,G44,0)</f>
        <v>0</v>
      </c>
      <c r="BE44" s="100">
        <f>IF(AZ44=5,G44,0)</f>
        <v>0</v>
      </c>
      <c r="CZ44" s="100">
        <v>0.31508000000000003</v>
      </c>
    </row>
    <row r="45" spans="1:104" x14ac:dyDescent="0.2">
      <c r="A45" s="135"/>
      <c r="B45" s="136" t="s">
        <v>67</v>
      </c>
      <c r="C45" s="137" t="str">
        <f>CONCATENATE(B40," ",C40)</f>
        <v>8 Trubní vedení</v>
      </c>
      <c r="D45" s="135"/>
      <c r="E45" s="138"/>
      <c r="F45" s="138"/>
      <c r="G45" s="139">
        <f>SUM(G40:G44)</f>
        <v>0</v>
      </c>
      <c r="O45" s="122">
        <v>2</v>
      </c>
      <c r="AA45" s="100">
        <v>12</v>
      </c>
      <c r="AB45" s="100">
        <v>0</v>
      </c>
      <c r="AC45" s="100">
        <v>25</v>
      </c>
      <c r="AZ45" s="100">
        <v>1</v>
      </c>
      <c r="BA45" s="100">
        <f>IF(AZ45=1,G45,0)</f>
        <v>0</v>
      </c>
      <c r="BB45" s="100">
        <f>IF(AZ45=2,G45,0)</f>
        <v>0</v>
      </c>
      <c r="BC45" s="100">
        <f>IF(AZ45=3,G45,0)</f>
        <v>0</v>
      </c>
      <c r="BD45" s="100">
        <f>IF(AZ45=4,G45,0)</f>
        <v>0</v>
      </c>
      <c r="BE45" s="100">
        <f>IF(AZ45=5,G45,0)</f>
        <v>0</v>
      </c>
      <c r="CZ45" s="100">
        <v>0.42930000000000001</v>
      </c>
    </row>
    <row r="46" spans="1:104" x14ac:dyDescent="0.2">
      <c r="A46" s="115" t="s">
        <v>64</v>
      </c>
      <c r="B46" s="116" t="s">
        <v>138</v>
      </c>
      <c r="C46" s="117" t="s">
        <v>139</v>
      </c>
      <c r="D46" s="118"/>
      <c r="E46" s="119"/>
      <c r="F46" s="119"/>
      <c r="G46" s="120"/>
      <c r="O46" s="122">
        <v>2</v>
      </c>
      <c r="AA46" s="100">
        <v>12</v>
      </c>
      <c r="AB46" s="100">
        <v>0</v>
      </c>
      <c r="AC46" s="100">
        <v>26</v>
      </c>
      <c r="AZ46" s="100">
        <v>1</v>
      </c>
      <c r="BA46" s="100">
        <f>IF(AZ46=1,G46,0)</f>
        <v>0</v>
      </c>
      <c r="BB46" s="100">
        <f>IF(AZ46=2,G46,0)</f>
        <v>0</v>
      </c>
      <c r="BC46" s="100">
        <f>IF(AZ46=3,G46,0)</f>
        <v>0</v>
      </c>
      <c r="BD46" s="100">
        <f>IF(AZ46=4,G46,0)</f>
        <v>0</v>
      </c>
      <c r="BE46" s="100">
        <f>IF(AZ46=5,G46,0)</f>
        <v>0</v>
      </c>
      <c r="CZ46" s="100">
        <v>0.14494000000000001</v>
      </c>
    </row>
    <row r="47" spans="1:104" x14ac:dyDescent="0.2">
      <c r="A47" s="123">
        <v>24</v>
      </c>
      <c r="B47" s="124" t="s">
        <v>140</v>
      </c>
      <c r="C47" s="125" t="s">
        <v>141</v>
      </c>
      <c r="D47" s="126" t="s">
        <v>79</v>
      </c>
      <c r="E47" s="127">
        <v>37.4</v>
      </c>
      <c r="F47" s="127"/>
      <c r="G47" s="128">
        <f>E47*F47</f>
        <v>0</v>
      </c>
      <c r="O47" s="122">
        <v>2</v>
      </c>
      <c r="AA47" s="100">
        <v>12</v>
      </c>
      <c r="AB47" s="100">
        <v>1</v>
      </c>
      <c r="AC47" s="100">
        <v>27</v>
      </c>
      <c r="AZ47" s="100">
        <v>1</v>
      </c>
      <c r="BA47" s="100">
        <f>IF(AZ47=1,G47,0)</f>
        <v>0</v>
      </c>
      <c r="BB47" s="100">
        <f>IF(AZ47=2,G47,0)</f>
        <v>0</v>
      </c>
      <c r="BC47" s="100">
        <f>IF(AZ47=3,G47,0)</f>
        <v>0</v>
      </c>
      <c r="BD47" s="100">
        <f>IF(AZ47=4,G47,0)</f>
        <v>0</v>
      </c>
      <c r="BE47" s="100">
        <f>IF(AZ47=5,G47,0)</f>
        <v>0</v>
      </c>
      <c r="CZ47" s="100">
        <v>5.9999999999999995E-4</v>
      </c>
    </row>
    <row r="48" spans="1:104" x14ac:dyDescent="0.2">
      <c r="A48" s="123">
        <v>25</v>
      </c>
      <c r="B48" s="124" t="s">
        <v>142</v>
      </c>
      <c r="C48" s="125" t="s">
        <v>143</v>
      </c>
      <c r="D48" s="126" t="s">
        <v>79</v>
      </c>
      <c r="E48" s="127">
        <v>28</v>
      </c>
      <c r="F48" s="127"/>
      <c r="G48" s="128">
        <f>E48*F48</f>
        <v>0</v>
      </c>
      <c r="M48" s="134" t="s">
        <v>133</v>
      </c>
      <c r="O48" s="122"/>
    </row>
    <row r="49" spans="1:104" ht="22.5" x14ac:dyDescent="0.2">
      <c r="A49" s="123">
        <v>26</v>
      </c>
      <c r="B49" s="124" t="s">
        <v>144</v>
      </c>
      <c r="C49" s="125" t="s">
        <v>145</v>
      </c>
      <c r="D49" s="126" t="s">
        <v>126</v>
      </c>
      <c r="E49" s="127">
        <v>3</v>
      </c>
      <c r="F49" s="127"/>
      <c r="G49" s="128">
        <f>E49*F49</f>
        <v>0</v>
      </c>
      <c r="O49" s="122">
        <v>2</v>
      </c>
      <c r="AA49" s="100">
        <v>12</v>
      </c>
      <c r="AB49" s="100">
        <v>0</v>
      </c>
      <c r="AC49" s="100">
        <v>28</v>
      </c>
      <c r="AZ49" s="100">
        <v>1</v>
      </c>
      <c r="BA49" s="100">
        <f>IF(AZ49=1,G49,0)</f>
        <v>0</v>
      </c>
      <c r="BB49" s="100">
        <f>IF(AZ49=2,G49,0)</f>
        <v>0</v>
      </c>
      <c r="BC49" s="100">
        <f>IF(AZ49=3,G49,0)</f>
        <v>0</v>
      </c>
      <c r="BD49" s="100">
        <f>IF(AZ49=4,G49,0)</f>
        <v>0</v>
      </c>
      <c r="BE49" s="100">
        <f>IF(AZ49=5,G49,0)</f>
        <v>0</v>
      </c>
      <c r="CZ49" s="100">
        <v>0</v>
      </c>
    </row>
    <row r="50" spans="1:104" x14ac:dyDescent="0.2">
      <c r="A50" s="123">
        <v>27</v>
      </c>
      <c r="B50" s="124" t="s">
        <v>146</v>
      </c>
      <c r="C50" s="125" t="s">
        <v>147</v>
      </c>
      <c r="D50" s="126" t="s">
        <v>126</v>
      </c>
      <c r="E50" s="127">
        <v>10.605</v>
      </c>
      <c r="F50" s="127"/>
      <c r="G50" s="128">
        <f>E50*F50</f>
        <v>0</v>
      </c>
      <c r="O50" s="122">
        <v>2</v>
      </c>
      <c r="AA50" s="100">
        <v>12</v>
      </c>
      <c r="AB50" s="100">
        <v>0</v>
      </c>
      <c r="AC50" s="100">
        <v>29</v>
      </c>
      <c r="AZ50" s="100">
        <v>1</v>
      </c>
      <c r="BA50" s="100">
        <f>IF(AZ50=1,G50,0)</f>
        <v>0</v>
      </c>
      <c r="BB50" s="100">
        <f>IF(AZ50=2,G50,0)</f>
        <v>0</v>
      </c>
      <c r="BC50" s="100">
        <f>IF(AZ50=3,G50,0)</f>
        <v>0</v>
      </c>
      <c r="BD50" s="100">
        <f>IF(AZ50=4,G50,0)</f>
        <v>0</v>
      </c>
      <c r="BE50" s="100">
        <f>IF(AZ50=5,G50,0)</f>
        <v>0</v>
      </c>
      <c r="CZ50" s="100">
        <v>0</v>
      </c>
    </row>
    <row r="51" spans="1:104" x14ac:dyDescent="0.2">
      <c r="A51" s="129"/>
      <c r="B51" s="130"/>
      <c r="C51" s="196" t="s">
        <v>200</v>
      </c>
      <c r="D51" s="197"/>
      <c r="E51" s="131">
        <v>10.605</v>
      </c>
      <c r="F51" s="132"/>
      <c r="G51" s="133"/>
      <c r="O51" s="122">
        <v>4</v>
      </c>
      <c r="BA51" s="140">
        <f>SUM(BA43:BA50)</f>
        <v>0</v>
      </c>
      <c r="BB51" s="140">
        <f>SUM(BB43:BB50)</f>
        <v>0</v>
      </c>
      <c r="BC51" s="140">
        <f>SUM(BC43:BC50)</f>
        <v>0</v>
      </c>
      <c r="BD51" s="140">
        <f>SUM(BD43:BD50)</f>
        <v>0</v>
      </c>
      <c r="BE51" s="140">
        <f>SUM(BE43:BE50)</f>
        <v>0</v>
      </c>
    </row>
    <row r="52" spans="1:104" x14ac:dyDescent="0.2">
      <c r="A52" s="123">
        <v>28</v>
      </c>
      <c r="B52" s="124" t="s">
        <v>149</v>
      </c>
      <c r="C52" s="125" t="s">
        <v>150</v>
      </c>
      <c r="D52" s="126" t="s">
        <v>126</v>
      </c>
      <c r="E52" s="127">
        <v>4.04</v>
      </c>
      <c r="F52" s="127"/>
      <c r="G52" s="128">
        <f>E52*F52</f>
        <v>0</v>
      </c>
      <c r="H52" s="121"/>
      <c r="I52" s="121"/>
      <c r="O52" s="122">
        <v>1</v>
      </c>
    </row>
    <row r="53" spans="1:104" x14ac:dyDescent="0.2">
      <c r="A53" s="129"/>
      <c r="B53" s="130"/>
      <c r="C53" s="196" t="s">
        <v>201</v>
      </c>
      <c r="D53" s="197"/>
      <c r="E53" s="131">
        <v>4.04</v>
      </c>
      <c r="F53" s="132"/>
      <c r="G53" s="133"/>
      <c r="O53" s="122">
        <v>2</v>
      </c>
      <c r="AA53" s="100">
        <v>12</v>
      </c>
      <c r="AB53" s="100">
        <v>0</v>
      </c>
      <c r="AC53" s="100">
        <v>30</v>
      </c>
      <c r="AZ53" s="100">
        <v>1</v>
      </c>
      <c r="BA53" s="100">
        <f>IF(AZ53=1,G53,0)</f>
        <v>0</v>
      </c>
      <c r="BB53" s="100">
        <f>IF(AZ53=2,G53,0)</f>
        <v>0</v>
      </c>
      <c r="BC53" s="100">
        <f>IF(AZ53=3,G53,0)</f>
        <v>0</v>
      </c>
      <c r="BD53" s="100">
        <f>IF(AZ53=4,G53,0)</f>
        <v>0</v>
      </c>
      <c r="BE53" s="100">
        <f>IF(AZ53=5,G53,0)</f>
        <v>0</v>
      </c>
      <c r="CZ53" s="100">
        <v>0</v>
      </c>
    </row>
    <row r="54" spans="1:104" x14ac:dyDescent="0.2">
      <c r="A54" s="123">
        <v>29</v>
      </c>
      <c r="B54" s="124" t="s">
        <v>152</v>
      </c>
      <c r="C54" s="125" t="s">
        <v>153</v>
      </c>
      <c r="D54" s="126" t="s">
        <v>126</v>
      </c>
      <c r="E54" s="127">
        <v>4.04</v>
      </c>
      <c r="F54" s="127"/>
      <c r="G54" s="128">
        <f>E54*F54</f>
        <v>0</v>
      </c>
      <c r="O54" s="122">
        <v>2</v>
      </c>
      <c r="AA54" s="100">
        <v>12</v>
      </c>
      <c r="AB54" s="100">
        <v>0</v>
      </c>
      <c r="AC54" s="100">
        <v>31</v>
      </c>
      <c r="AZ54" s="100">
        <v>1</v>
      </c>
      <c r="BA54" s="100">
        <f>IF(AZ54=1,G54,0)</f>
        <v>0</v>
      </c>
      <c r="BB54" s="100">
        <f>IF(AZ54=2,G54,0)</f>
        <v>0</v>
      </c>
      <c r="BC54" s="100">
        <f>IF(AZ54=3,G54,0)</f>
        <v>0</v>
      </c>
      <c r="BD54" s="100">
        <f>IF(AZ54=4,G54,0)</f>
        <v>0</v>
      </c>
      <c r="BE54" s="100">
        <f>IF(AZ54=5,G54,0)</f>
        <v>0</v>
      </c>
      <c r="CZ54" s="100">
        <v>0</v>
      </c>
    </row>
    <row r="55" spans="1:104" x14ac:dyDescent="0.2">
      <c r="A55" s="129"/>
      <c r="B55" s="130"/>
      <c r="C55" s="196" t="s">
        <v>201</v>
      </c>
      <c r="D55" s="197"/>
      <c r="E55" s="131">
        <v>4.04</v>
      </c>
      <c r="F55" s="132"/>
      <c r="G55" s="133"/>
      <c r="O55" s="122">
        <v>2</v>
      </c>
      <c r="AA55" s="100">
        <v>12</v>
      </c>
      <c r="AB55" s="100">
        <v>0</v>
      </c>
      <c r="AC55" s="100">
        <v>32</v>
      </c>
      <c r="AZ55" s="100">
        <v>1</v>
      </c>
      <c r="BA55" s="100">
        <f>IF(AZ55=1,G55,0)</f>
        <v>0</v>
      </c>
      <c r="BB55" s="100">
        <f>IF(AZ55=2,G55,0)</f>
        <v>0</v>
      </c>
      <c r="BC55" s="100">
        <f>IF(AZ55=3,G55,0)</f>
        <v>0</v>
      </c>
      <c r="BD55" s="100">
        <f>IF(AZ55=4,G55,0)</f>
        <v>0</v>
      </c>
      <c r="BE55" s="100">
        <f>IF(AZ55=5,G55,0)</f>
        <v>0</v>
      </c>
      <c r="CZ55" s="100">
        <v>0.24590000000000001</v>
      </c>
    </row>
    <row r="56" spans="1:104" x14ac:dyDescent="0.2">
      <c r="A56" s="123">
        <v>30</v>
      </c>
      <c r="B56" s="124" t="s">
        <v>157</v>
      </c>
      <c r="C56" s="125" t="s">
        <v>158</v>
      </c>
      <c r="D56" s="126" t="s">
        <v>126</v>
      </c>
      <c r="E56" s="127">
        <v>3.2320000000000002</v>
      </c>
      <c r="F56" s="127"/>
      <c r="G56" s="128">
        <f>E56*F56</f>
        <v>0</v>
      </c>
      <c r="O56" s="122">
        <v>2</v>
      </c>
      <c r="AA56" s="100">
        <v>12</v>
      </c>
      <c r="AB56" s="100">
        <v>1</v>
      </c>
      <c r="AC56" s="100">
        <v>33</v>
      </c>
      <c r="AZ56" s="100">
        <v>1</v>
      </c>
      <c r="BA56" s="100">
        <f>IF(AZ56=1,G56,0)</f>
        <v>0</v>
      </c>
      <c r="BB56" s="100">
        <f>IF(AZ56=2,G56,0)</f>
        <v>0</v>
      </c>
      <c r="BC56" s="100">
        <f>IF(AZ56=3,G56,0)</f>
        <v>0</v>
      </c>
      <c r="BD56" s="100">
        <f>IF(AZ56=4,G56,0)</f>
        <v>0</v>
      </c>
      <c r="BE56" s="100">
        <f>IF(AZ56=5,G56,0)</f>
        <v>0</v>
      </c>
      <c r="CZ56" s="100">
        <v>4.8000000000000001E-2</v>
      </c>
    </row>
    <row r="57" spans="1:104" x14ac:dyDescent="0.2">
      <c r="A57" s="129"/>
      <c r="B57" s="130"/>
      <c r="C57" s="196" t="s">
        <v>202</v>
      </c>
      <c r="D57" s="197"/>
      <c r="E57" s="131">
        <v>3.2320000000000002</v>
      </c>
      <c r="F57" s="132"/>
      <c r="G57" s="133"/>
      <c r="M57" s="134" t="s">
        <v>148</v>
      </c>
      <c r="O57" s="122"/>
    </row>
    <row r="58" spans="1:104" x14ac:dyDescent="0.2">
      <c r="A58" s="123">
        <v>31</v>
      </c>
      <c r="B58" s="124" t="s">
        <v>154</v>
      </c>
      <c r="C58" s="125" t="s">
        <v>155</v>
      </c>
      <c r="D58" s="126" t="s">
        <v>126</v>
      </c>
      <c r="E58" s="127">
        <v>79.082999999999998</v>
      </c>
      <c r="F58" s="127"/>
      <c r="G58" s="128">
        <f>E58*F58</f>
        <v>0</v>
      </c>
      <c r="O58" s="122">
        <v>2</v>
      </c>
      <c r="AA58" s="100">
        <v>12</v>
      </c>
      <c r="AB58" s="100">
        <v>1</v>
      </c>
      <c r="AC58" s="100">
        <v>34</v>
      </c>
      <c r="AZ58" s="100">
        <v>1</v>
      </c>
      <c r="BA58" s="100">
        <f>IF(AZ58=1,G58,0)</f>
        <v>0</v>
      </c>
      <c r="BB58" s="100">
        <f>IF(AZ58=2,G58,0)</f>
        <v>0</v>
      </c>
      <c r="BC58" s="100">
        <f>IF(AZ58=3,G58,0)</f>
        <v>0</v>
      </c>
      <c r="BD58" s="100">
        <f>IF(AZ58=4,G58,0)</f>
        <v>0</v>
      </c>
      <c r="BE58" s="100">
        <f>IF(AZ58=5,G58,0)</f>
        <v>0</v>
      </c>
      <c r="CZ58" s="100">
        <v>6.4000000000000001E-2</v>
      </c>
    </row>
    <row r="59" spans="1:104" x14ac:dyDescent="0.2">
      <c r="A59" s="129"/>
      <c r="B59" s="130"/>
      <c r="C59" s="196" t="s">
        <v>203</v>
      </c>
      <c r="D59" s="197"/>
      <c r="E59" s="131">
        <v>79.082999999999998</v>
      </c>
      <c r="F59" s="132"/>
      <c r="G59" s="133"/>
      <c r="M59" s="134" t="s">
        <v>151</v>
      </c>
      <c r="O59" s="122"/>
    </row>
    <row r="60" spans="1:104" x14ac:dyDescent="0.2">
      <c r="A60" s="123">
        <v>32</v>
      </c>
      <c r="B60" s="124" t="s">
        <v>160</v>
      </c>
      <c r="C60" s="125" t="s">
        <v>161</v>
      </c>
      <c r="D60" s="126" t="s">
        <v>79</v>
      </c>
      <c r="E60" s="127">
        <v>10.5</v>
      </c>
      <c r="F60" s="127"/>
      <c r="G60" s="128">
        <f>E60*F60</f>
        <v>0</v>
      </c>
      <c r="O60" s="122">
        <v>2</v>
      </c>
      <c r="AA60" s="100">
        <v>12</v>
      </c>
      <c r="AB60" s="100">
        <v>1</v>
      </c>
      <c r="AC60" s="100">
        <v>35</v>
      </c>
      <c r="AZ60" s="100">
        <v>1</v>
      </c>
      <c r="BA60" s="100">
        <f>IF(AZ60=1,G60,0)</f>
        <v>0</v>
      </c>
      <c r="BB60" s="100">
        <f>IF(AZ60=2,G60,0)</f>
        <v>0</v>
      </c>
      <c r="BC60" s="100">
        <f>IF(AZ60=3,G60,0)</f>
        <v>0</v>
      </c>
      <c r="BD60" s="100">
        <f>IF(AZ60=4,G60,0)</f>
        <v>0</v>
      </c>
      <c r="BE60" s="100">
        <f>IF(AZ60=5,G60,0)</f>
        <v>0</v>
      </c>
      <c r="CZ60" s="100">
        <v>6.4000000000000001E-2</v>
      </c>
    </row>
    <row r="61" spans="1:104" x14ac:dyDescent="0.2">
      <c r="A61" s="123">
        <v>33</v>
      </c>
      <c r="B61" s="124" t="s">
        <v>162</v>
      </c>
      <c r="C61" s="125" t="s">
        <v>163</v>
      </c>
      <c r="D61" s="126" t="s">
        <v>79</v>
      </c>
      <c r="E61" s="127">
        <v>89.5</v>
      </c>
      <c r="F61" s="127"/>
      <c r="G61" s="128">
        <f>E61*F61</f>
        <v>0</v>
      </c>
      <c r="M61" s="134" t="s">
        <v>151</v>
      </c>
      <c r="O61" s="122"/>
    </row>
    <row r="62" spans="1:104" x14ac:dyDescent="0.2">
      <c r="A62" s="129"/>
      <c r="B62" s="130"/>
      <c r="C62" s="196" t="s">
        <v>204</v>
      </c>
      <c r="D62" s="197"/>
      <c r="E62" s="131">
        <v>89.5</v>
      </c>
      <c r="F62" s="132"/>
      <c r="G62" s="133"/>
      <c r="O62" s="122">
        <v>2</v>
      </c>
      <c r="AA62" s="100">
        <v>12</v>
      </c>
      <c r="AB62" s="100">
        <v>1</v>
      </c>
      <c r="AC62" s="100">
        <v>36</v>
      </c>
      <c r="AZ62" s="100">
        <v>1</v>
      </c>
      <c r="BA62" s="100">
        <f>IF(AZ62=1,G62,0)</f>
        <v>0</v>
      </c>
      <c r="BB62" s="100">
        <f>IF(AZ62=2,G62,0)</f>
        <v>0</v>
      </c>
      <c r="BC62" s="100">
        <f>IF(AZ62=3,G62,0)</f>
        <v>0</v>
      </c>
      <c r="BD62" s="100">
        <f>IF(AZ62=4,G62,0)</f>
        <v>0</v>
      </c>
      <c r="BE62" s="100">
        <f>IF(AZ62=5,G62,0)</f>
        <v>0</v>
      </c>
      <c r="CZ62" s="100">
        <v>8.1000000000000003E-2</v>
      </c>
    </row>
    <row r="63" spans="1:104" x14ac:dyDescent="0.2">
      <c r="A63" s="135"/>
      <c r="B63" s="136" t="s">
        <v>67</v>
      </c>
      <c r="C63" s="137" t="str">
        <f>CONCATENATE(B46," ",C46)</f>
        <v>91 Doplňující práce na komunikaci</v>
      </c>
      <c r="D63" s="135"/>
      <c r="E63" s="138"/>
      <c r="F63" s="138"/>
      <c r="G63" s="139">
        <f>SUM(G46:G62)</f>
        <v>0</v>
      </c>
      <c r="M63" s="134" t="s">
        <v>156</v>
      </c>
      <c r="O63" s="122"/>
    </row>
    <row r="64" spans="1:104" x14ac:dyDescent="0.2">
      <c r="A64" s="115" t="s">
        <v>64</v>
      </c>
      <c r="B64" s="116" t="s">
        <v>205</v>
      </c>
      <c r="C64" s="117" t="s">
        <v>206</v>
      </c>
      <c r="D64" s="118"/>
      <c r="E64" s="119"/>
      <c r="F64" s="119"/>
      <c r="G64" s="120"/>
      <c r="O64" s="122">
        <v>2</v>
      </c>
      <c r="AA64" s="100">
        <v>12</v>
      </c>
      <c r="AB64" s="100">
        <v>1</v>
      </c>
      <c r="AC64" s="100">
        <v>37</v>
      </c>
      <c r="AZ64" s="100">
        <v>1</v>
      </c>
      <c r="BA64" s="100">
        <f>IF(AZ64=1,G64,0)</f>
        <v>0</v>
      </c>
      <c r="BB64" s="100">
        <f>IF(AZ64=2,G64,0)</f>
        <v>0</v>
      </c>
      <c r="BC64" s="100">
        <f>IF(AZ64=3,G64,0)</f>
        <v>0</v>
      </c>
      <c r="BD64" s="100">
        <f>IF(AZ64=4,G64,0)</f>
        <v>0</v>
      </c>
      <c r="BE64" s="100">
        <f>IF(AZ64=5,G64,0)</f>
        <v>0</v>
      </c>
      <c r="CZ64" s="100">
        <v>4.5999999999999999E-2</v>
      </c>
    </row>
    <row r="65" spans="1:104" x14ac:dyDescent="0.2">
      <c r="A65" s="123">
        <v>34</v>
      </c>
      <c r="B65" s="124" t="s">
        <v>207</v>
      </c>
      <c r="C65" s="125" t="s">
        <v>208</v>
      </c>
      <c r="D65" s="126" t="s">
        <v>126</v>
      </c>
      <c r="E65" s="127">
        <v>1</v>
      </c>
      <c r="F65" s="127"/>
      <c r="G65" s="128">
        <f>E65*F65</f>
        <v>0</v>
      </c>
      <c r="M65" s="134" t="s">
        <v>159</v>
      </c>
      <c r="O65" s="122"/>
    </row>
    <row r="66" spans="1:104" x14ac:dyDescent="0.2">
      <c r="A66" s="123">
        <v>35</v>
      </c>
      <c r="B66" s="124" t="s">
        <v>209</v>
      </c>
      <c r="C66" s="125" t="s">
        <v>210</v>
      </c>
      <c r="D66" s="126" t="s">
        <v>126</v>
      </c>
      <c r="E66" s="127">
        <v>1</v>
      </c>
      <c r="F66" s="127"/>
      <c r="G66" s="128">
        <f>E66*F66</f>
        <v>0</v>
      </c>
      <c r="O66" s="122">
        <v>2</v>
      </c>
      <c r="AA66" s="100">
        <v>12</v>
      </c>
      <c r="AB66" s="100">
        <v>0</v>
      </c>
      <c r="AC66" s="100">
        <v>38</v>
      </c>
      <c r="AZ66" s="100">
        <v>1</v>
      </c>
      <c r="BA66" s="100">
        <f>IF(AZ66=1,G66,0)</f>
        <v>0</v>
      </c>
      <c r="BB66" s="100">
        <f>IF(AZ66=2,G66,0)</f>
        <v>0</v>
      </c>
      <c r="BC66" s="100">
        <f>IF(AZ66=3,G66,0)</f>
        <v>0</v>
      </c>
      <c r="BD66" s="100">
        <f>IF(AZ66=4,G66,0)</f>
        <v>0</v>
      </c>
      <c r="BE66" s="100">
        <f>IF(AZ66=5,G66,0)</f>
        <v>0</v>
      </c>
      <c r="CZ66" s="100">
        <v>0.17732999999999999</v>
      </c>
    </row>
    <row r="67" spans="1:104" x14ac:dyDescent="0.2">
      <c r="A67" s="135"/>
      <c r="B67" s="136" t="s">
        <v>67</v>
      </c>
      <c r="C67" s="137" t="str">
        <f>CONCATENATE(B64," ",C64)</f>
        <v>96 Bourání konstrukcí</v>
      </c>
      <c r="D67" s="135"/>
      <c r="E67" s="138"/>
      <c r="F67" s="138"/>
      <c r="G67" s="139">
        <f>SUM(G64:G66)</f>
        <v>0</v>
      </c>
      <c r="O67" s="122">
        <v>2</v>
      </c>
      <c r="AA67" s="100">
        <v>12</v>
      </c>
      <c r="AB67" s="100">
        <v>0</v>
      </c>
      <c r="AC67" s="100">
        <v>39</v>
      </c>
      <c r="AZ67" s="100">
        <v>1</v>
      </c>
      <c r="BA67" s="100">
        <f>IF(AZ67=1,G67,0)</f>
        <v>0</v>
      </c>
      <c r="BB67" s="100">
        <f>IF(AZ67=2,G67,0)</f>
        <v>0</v>
      </c>
      <c r="BC67" s="100">
        <f>IF(AZ67=3,G67,0)</f>
        <v>0</v>
      </c>
      <c r="BD67" s="100">
        <f>IF(AZ67=4,G67,0)</f>
        <v>0</v>
      </c>
      <c r="BE67" s="100">
        <f>IF(AZ67=5,G67,0)</f>
        <v>0</v>
      </c>
      <c r="CZ67" s="100">
        <v>0.13611999999999999</v>
      </c>
    </row>
    <row r="68" spans="1:104" x14ac:dyDescent="0.2">
      <c r="A68" s="115" t="s">
        <v>64</v>
      </c>
      <c r="B68" s="116" t="s">
        <v>170</v>
      </c>
      <c r="C68" s="117" t="s">
        <v>171</v>
      </c>
      <c r="D68" s="118"/>
      <c r="E68" s="119"/>
      <c r="F68" s="119"/>
      <c r="G68" s="120"/>
      <c r="M68" s="134" t="s">
        <v>164</v>
      </c>
      <c r="O68" s="122"/>
    </row>
    <row r="69" spans="1:104" x14ac:dyDescent="0.2">
      <c r="A69" s="123">
        <v>36</v>
      </c>
      <c r="B69" s="124" t="s">
        <v>243</v>
      </c>
      <c r="C69" s="125" t="s">
        <v>244</v>
      </c>
      <c r="D69" s="126" t="s">
        <v>98</v>
      </c>
      <c r="E69" s="127">
        <v>197.87710000000001</v>
      </c>
      <c r="F69" s="127"/>
      <c r="G69" s="128">
        <f>E69*F69</f>
        <v>0</v>
      </c>
      <c r="O69" s="122">
        <v>2</v>
      </c>
      <c r="AA69" s="100">
        <v>12</v>
      </c>
      <c r="AB69" s="100">
        <v>1</v>
      </c>
      <c r="AC69" s="100">
        <v>40</v>
      </c>
      <c r="AZ69" s="100">
        <v>1</v>
      </c>
      <c r="BA69" s="100">
        <f>IF(AZ69=1,G69,0)</f>
        <v>0</v>
      </c>
      <c r="BB69" s="100">
        <f>IF(AZ69=2,G69,0)</f>
        <v>0</v>
      </c>
      <c r="BC69" s="100">
        <f>IF(AZ69=3,G69,0)</f>
        <v>0</v>
      </c>
      <c r="BD69" s="100">
        <f>IF(AZ69=4,G69,0)</f>
        <v>0</v>
      </c>
      <c r="BE69" s="100">
        <f>IF(AZ69=5,G69,0)</f>
        <v>0</v>
      </c>
      <c r="CZ69" s="100">
        <v>2.3E-2</v>
      </c>
    </row>
    <row r="70" spans="1:104" x14ac:dyDescent="0.2">
      <c r="A70" s="129"/>
      <c r="B70" s="130"/>
      <c r="C70" s="196" t="s">
        <v>256</v>
      </c>
      <c r="D70" s="197"/>
      <c r="E70" s="131">
        <v>197.87710000000001</v>
      </c>
      <c r="F70" s="132"/>
      <c r="G70" s="133"/>
      <c r="M70" s="134" t="s">
        <v>167</v>
      </c>
      <c r="O70" s="122"/>
    </row>
    <row r="71" spans="1:104" x14ac:dyDescent="0.2">
      <c r="A71" s="123">
        <v>37</v>
      </c>
      <c r="B71" s="124" t="s">
        <v>245</v>
      </c>
      <c r="C71" s="125" t="s">
        <v>246</v>
      </c>
      <c r="D71" s="126" t="s">
        <v>98</v>
      </c>
      <c r="E71" s="127">
        <v>197.87710000000001</v>
      </c>
      <c r="F71" s="127"/>
      <c r="G71" s="128">
        <f>E71*F71</f>
        <v>0</v>
      </c>
      <c r="O71" s="122">
        <v>2</v>
      </c>
      <c r="AA71" s="100">
        <v>12</v>
      </c>
      <c r="AB71" s="100">
        <v>0</v>
      </c>
      <c r="AC71" s="100">
        <v>41</v>
      </c>
      <c r="AZ71" s="100">
        <v>1</v>
      </c>
      <c r="BA71" s="100">
        <f>IF(AZ71=1,G71,0)</f>
        <v>0</v>
      </c>
      <c r="BB71" s="100">
        <f>IF(AZ71=2,G71,0)</f>
        <v>0</v>
      </c>
      <c r="BC71" s="100">
        <f>IF(AZ71=3,G71,0)</f>
        <v>0</v>
      </c>
      <c r="BD71" s="100">
        <f>IF(AZ71=4,G71,0)</f>
        <v>0</v>
      </c>
      <c r="BE71" s="100">
        <f>IF(AZ71=5,G71,0)</f>
        <v>0</v>
      </c>
      <c r="CZ71" s="100">
        <v>8.2320000000000004E-2</v>
      </c>
    </row>
    <row r="72" spans="1:104" x14ac:dyDescent="0.2">
      <c r="A72" s="123">
        <v>38</v>
      </c>
      <c r="B72" s="124" t="s">
        <v>175</v>
      </c>
      <c r="C72" s="125" t="s">
        <v>176</v>
      </c>
      <c r="D72" s="126" t="s">
        <v>98</v>
      </c>
      <c r="E72" s="127">
        <v>138.66999999999999</v>
      </c>
      <c r="F72" s="127"/>
      <c r="G72" s="128">
        <f>E72*F72</f>
        <v>0</v>
      </c>
      <c r="O72" s="122">
        <v>4</v>
      </c>
      <c r="BA72" s="140">
        <f>SUM(BA52:BA71)</f>
        <v>0</v>
      </c>
      <c r="BB72" s="140">
        <f>SUM(BB52:BB71)</f>
        <v>0</v>
      </c>
      <c r="BC72" s="140">
        <f>SUM(BC52:BC71)</f>
        <v>0</v>
      </c>
      <c r="BD72" s="140">
        <f>SUM(BD52:BD71)</f>
        <v>0</v>
      </c>
      <c r="BE72" s="140">
        <f>SUM(BE52:BE71)</f>
        <v>0</v>
      </c>
    </row>
    <row r="73" spans="1:104" x14ac:dyDescent="0.2">
      <c r="A73" s="123">
        <v>39</v>
      </c>
      <c r="B73" s="124" t="s">
        <v>177</v>
      </c>
      <c r="C73" s="125" t="s">
        <v>178</v>
      </c>
      <c r="D73" s="126" t="s">
        <v>98</v>
      </c>
      <c r="E73" s="127">
        <v>1248.03</v>
      </c>
      <c r="F73" s="127"/>
      <c r="G73" s="128">
        <f>E73*F73</f>
        <v>0</v>
      </c>
      <c r="H73" s="121"/>
      <c r="I73" s="121"/>
      <c r="O73" s="122">
        <v>1</v>
      </c>
    </row>
    <row r="74" spans="1:104" x14ac:dyDescent="0.2">
      <c r="A74" s="129"/>
      <c r="B74" s="130"/>
      <c r="C74" s="196" t="s">
        <v>257</v>
      </c>
      <c r="D74" s="197"/>
      <c r="E74" s="131">
        <v>1248.03</v>
      </c>
      <c r="F74" s="132"/>
      <c r="G74" s="133"/>
      <c r="O74" s="122">
        <v>2</v>
      </c>
      <c r="AA74" s="100">
        <v>12</v>
      </c>
      <c r="AB74" s="100">
        <v>0</v>
      </c>
      <c r="AC74" s="100">
        <v>42</v>
      </c>
      <c r="AZ74" s="100">
        <v>1</v>
      </c>
      <c r="BA74" s="100">
        <f>IF(AZ74=1,G74,0)</f>
        <v>0</v>
      </c>
      <c r="BB74" s="100">
        <f>IF(AZ74=2,G74,0)</f>
        <v>0</v>
      </c>
      <c r="BC74" s="100">
        <f>IF(AZ74=3,G74,0)</f>
        <v>0</v>
      </c>
      <c r="BD74" s="100">
        <f>IF(AZ74=4,G74,0)</f>
        <v>0</v>
      </c>
      <c r="BE74" s="100">
        <f>IF(AZ74=5,G74,0)</f>
        <v>0</v>
      </c>
      <c r="CZ74" s="100">
        <v>0</v>
      </c>
    </row>
    <row r="75" spans="1:104" x14ac:dyDescent="0.2">
      <c r="A75" s="123">
        <v>40</v>
      </c>
      <c r="B75" s="124" t="s">
        <v>134</v>
      </c>
      <c r="C75" s="125" t="s">
        <v>180</v>
      </c>
      <c r="D75" s="126" t="s">
        <v>98</v>
      </c>
      <c r="E75" s="127">
        <v>335.60820000000001</v>
      </c>
      <c r="F75" s="127"/>
      <c r="G75" s="128">
        <f>E75*F75</f>
        <v>0</v>
      </c>
      <c r="M75" s="134" t="s">
        <v>174</v>
      </c>
      <c r="O75" s="122"/>
    </row>
    <row r="76" spans="1:104" x14ac:dyDescent="0.2">
      <c r="A76" s="129"/>
      <c r="B76" s="130"/>
      <c r="C76" s="196" t="s">
        <v>258</v>
      </c>
      <c r="D76" s="197"/>
      <c r="E76" s="131">
        <v>335.60820000000001</v>
      </c>
      <c r="F76" s="132"/>
      <c r="G76" s="133"/>
      <c r="O76" s="122">
        <v>2</v>
      </c>
      <c r="AA76" s="100">
        <v>12</v>
      </c>
      <c r="AB76" s="100">
        <v>0</v>
      </c>
      <c r="AC76" s="100">
        <v>43</v>
      </c>
      <c r="AZ76" s="100">
        <v>1</v>
      </c>
      <c r="BA76" s="100">
        <f>IF(AZ76=1,G76,0)</f>
        <v>0</v>
      </c>
      <c r="BB76" s="100">
        <f>IF(AZ76=2,G76,0)</f>
        <v>0</v>
      </c>
      <c r="BC76" s="100">
        <f>IF(AZ76=3,G76,0)</f>
        <v>0</v>
      </c>
      <c r="BD76" s="100">
        <f>IF(AZ76=4,G76,0)</f>
        <v>0</v>
      </c>
      <c r="BE76" s="100">
        <f>IF(AZ76=5,G76,0)</f>
        <v>0</v>
      </c>
      <c r="CZ76" s="100">
        <v>0</v>
      </c>
    </row>
    <row r="77" spans="1:104" x14ac:dyDescent="0.2">
      <c r="A77" s="135"/>
      <c r="B77" s="136" t="s">
        <v>67</v>
      </c>
      <c r="C77" s="137" t="str">
        <f>CONCATENATE(B68," ",C68)</f>
        <v>97 Prorážení otvorů</v>
      </c>
      <c r="D77" s="135"/>
      <c r="E77" s="138"/>
      <c r="F77" s="138"/>
      <c r="G77" s="139">
        <f>SUM(G68:G76)</f>
        <v>0</v>
      </c>
      <c r="O77" s="122">
        <v>2</v>
      </c>
      <c r="AA77" s="100">
        <v>12</v>
      </c>
      <c r="AB77" s="100">
        <v>0</v>
      </c>
      <c r="AC77" s="100">
        <v>44</v>
      </c>
      <c r="AZ77" s="100">
        <v>1</v>
      </c>
      <c r="BA77" s="100">
        <f>IF(AZ77=1,G77,0)</f>
        <v>0</v>
      </c>
      <c r="BB77" s="100">
        <f>IF(AZ77=2,G77,0)</f>
        <v>0</v>
      </c>
      <c r="BC77" s="100">
        <f>IF(AZ77=3,G77,0)</f>
        <v>0</v>
      </c>
      <c r="BD77" s="100">
        <f>IF(AZ77=4,G77,0)</f>
        <v>0</v>
      </c>
      <c r="BE77" s="100">
        <f>IF(AZ77=5,G77,0)</f>
        <v>0</v>
      </c>
      <c r="CZ77" s="100">
        <v>0</v>
      </c>
    </row>
    <row r="78" spans="1:104" x14ac:dyDescent="0.2">
      <c r="A78" s="115" t="s">
        <v>64</v>
      </c>
      <c r="B78" s="116" t="s">
        <v>182</v>
      </c>
      <c r="C78" s="117" t="s">
        <v>183</v>
      </c>
      <c r="D78" s="118"/>
      <c r="E78" s="119"/>
      <c r="F78" s="119"/>
      <c r="G78" s="120"/>
      <c r="O78" s="122">
        <v>2</v>
      </c>
      <c r="AA78" s="100">
        <v>12</v>
      </c>
      <c r="AB78" s="100">
        <v>0</v>
      </c>
      <c r="AC78" s="100">
        <v>45</v>
      </c>
      <c r="AZ78" s="100">
        <v>1</v>
      </c>
      <c r="BA78" s="100">
        <f>IF(AZ78=1,G78,0)</f>
        <v>0</v>
      </c>
      <c r="BB78" s="100">
        <f>IF(AZ78=2,G78,0)</f>
        <v>0</v>
      </c>
      <c r="BC78" s="100">
        <f>IF(AZ78=3,G78,0)</f>
        <v>0</v>
      </c>
      <c r="BD78" s="100">
        <f>IF(AZ78=4,G78,0)</f>
        <v>0</v>
      </c>
      <c r="BE78" s="100">
        <f>IF(AZ78=5,G78,0)</f>
        <v>0</v>
      </c>
      <c r="CZ78" s="100">
        <v>0</v>
      </c>
    </row>
    <row r="79" spans="1:104" x14ac:dyDescent="0.2">
      <c r="A79" s="123">
        <v>41</v>
      </c>
      <c r="B79" s="124" t="s">
        <v>184</v>
      </c>
      <c r="C79" s="125" t="s">
        <v>185</v>
      </c>
      <c r="D79" s="126" t="s">
        <v>98</v>
      </c>
      <c r="E79" s="127">
        <v>873.98770000000002</v>
      </c>
      <c r="F79" s="127"/>
      <c r="G79" s="128">
        <f>E79*F79</f>
        <v>0</v>
      </c>
    </row>
    <row r="80" spans="1:104" x14ac:dyDescent="0.2">
      <c r="A80" s="129"/>
      <c r="B80" s="130"/>
      <c r="C80" s="196" t="s">
        <v>259</v>
      </c>
      <c r="D80" s="197"/>
      <c r="E80" s="131">
        <v>873.98770000000002</v>
      </c>
      <c r="F80" s="132"/>
      <c r="G80" s="133"/>
    </row>
    <row r="81" spans="1:7" x14ac:dyDescent="0.2">
      <c r="A81" s="135"/>
      <c r="B81" s="136" t="s">
        <v>67</v>
      </c>
      <c r="C81" s="137" t="str">
        <f>CONCATENATE(B78," ",C78)</f>
        <v>99 Staveništní přesun hmot</v>
      </c>
      <c r="D81" s="135"/>
      <c r="E81" s="138"/>
      <c r="F81" s="138"/>
      <c r="G81" s="139">
        <f>SUM(G78:G80)</f>
        <v>0</v>
      </c>
    </row>
    <row r="82" spans="1:7" x14ac:dyDescent="0.2">
      <c r="E82" s="100"/>
    </row>
    <row r="83" spans="1:7" x14ac:dyDescent="0.2">
      <c r="E83" s="100"/>
    </row>
    <row r="84" spans="1:7" x14ac:dyDescent="0.2">
      <c r="E84" s="100"/>
    </row>
    <row r="85" spans="1:7" x14ac:dyDescent="0.2">
      <c r="E85" s="100"/>
    </row>
    <row r="86" spans="1:7" x14ac:dyDescent="0.2">
      <c r="E86" s="100"/>
    </row>
    <row r="87" spans="1:7" x14ac:dyDescent="0.2">
      <c r="E87" s="100"/>
    </row>
    <row r="88" spans="1:7" x14ac:dyDescent="0.2">
      <c r="E88" s="100"/>
    </row>
    <row r="89" spans="1:7" x14ac:dyDescent="0.2">
      <c r="E89" s="100"/>
    </row>
    <row r="90" spans="1:7" x14ac:dyDescent="0.2">
      <c r="E90" s="100"/>
    </row>
    <row r="91" spans="1:7" x14ac:dyDescent="0.2">
      <c r="E91" s="100"/>
    </row>
    <row r="92" spans="1:7" x14ac:dyDescent="0.2">
      <c r="E92" s="100"/>
    </row>
    <row r="93" spans="1:7" x14ac:dyDescent="0.2">
      <c r="E93" s="100"/>
    </row>
    <row r="94" spans="1:7" x14ac:dyDescent="0.2">
      <c r="E94" s="100"/>
    </row>
    <row r="95" spans="1:7" x14ac:dyDescent="0.2">
      <c r="E95" s="100"/>
    </row>
    <row r="96" spans="1:7" x14ac:dyDescent="0.2">
      <c r="E96" s="100"/>
    </row>
    <row r="97" spans="1:7" x14ac:dyDescent="0.2">
      <c r="E97" s="100"/>
    </row>
    <row r="98" spans="1:7" x14ac:dyDescent="0.2">
      <c r="E98" s="100"/>
    </row>
    <row r="99" spans="1:7" x14ac:dyDescent="0.2">
      <c r="E99" s="100"/>
    </row>
    <row r="100" spans="1:7" x14ac:dyDescent="0.2">
      <c r="E100" s="100"/>
    </row>
    <row r="101" spans="1:7" x14ac:dyDescent="0.2">
      <c r="A101" s="141"/>
      <c r="B101" s="141"/>
      <c r="C101" s="141"/>
      <c r="D101" s="141"/>
      <c r="E101" s="141"/>
      <c r="F101" s="141"/>
      <c r="G101" s="141"/>
    </row>
    <row r="102" spans="1:7" x14ac:dyDescent="0.2">
      <c r="A102" s="141"/>
      <c r="B102" s="141"/>
      <c r="C102" s="141"/>
      <c r="D102" s="141"/>
      <c r="E102" s="141"/>
      <c r="F102" s="141"/>
      <c r="G102" s="141"/>
    </row>
    <row r="103" spans="1:7" x14ac:dyDescent="0.2">
      <c r="A103" s="141"/>
      <c r="B103" s="141"/>
      <c r="C103" s="141"/>
      <c r="D103" s="141"/>
      <c r="E103" s="141"/>
      <c r="F103" s="141"/>
      <c r="G103" s="141"/>
    </row>
    <row r="104" spans="1:7" x14ac:dyDescent="0.2">
      <c r="A104" s="141"/>
      <c r="B104" s="141"/>
      <c r="C104" s="141"/>
      <c r="D104" s="141"/>
      <c r="E104" s="141"/>
      <c r="F104" s="141"/>
      <c r="G104" s="141"/>
    </row>
    <row r="105" spans="1:7" x14ac:dyDescent="0.2">
      <c r="E105" s="100"/>
    </row>
    <row r="106" spans="1:7" x14ac:dyDescent="0.2">
      <c r="E106" s="100"/>
    </row>
    <row r="107" spans="1:7" x14ac:dyDescent="0.2">
      <c r="E107" s="100"/>
    </row>
    <row r="108" spans="1:7" x14ac:dyDescent="0.2">
      <c r="E108" s="100"/>
    </row>
    <row r="109" spans="1:7" x14ac:dyDescent="0.2">
      <c r="E109" s="100"/>
    </row>
    <row r="110" spans="1:7" x14ac:dyDescent="0.2">
      <c r="E110" s="100"/>
    </row>
    <row r="111" spans="1:7" x14ac:dyDescent="0.2">
      <c r="E111" s="100"/>
    </row>
    <row r="112" spans="1:7" x14ac:dyDescent="0.2">
      <c r="E112" s="100"/>
    </row>
    <row r="113" spans="5:5" x14ac:dyDescent="0.2">
      <c r="E113" s="100"/>
    </row>
    <row r="114" spans="5:5" x14ac:dyDescent="0.2">
      <c r="E114" s="100"/>
    </row>
    <row r="115" spans="5:5" x14ac:dyDescent="0.2">
      <c r="E115" s="100"/>
    </row>
    <row r="116" spans="5:5" x14ac:dyDescent="0.2">
      <c r="E116" s="100"/>
    </row>
    <row r="117" spans="5:5" x14ac:dyDescent="0.2">
      <c r="E117" s="100"/>
    </row>
    <row r="118" spans="5:5" x14ac:dyDescent="0.2">
      <c r="E118" s="100"/>
    </row>
    <row r="119" spans="5:5" x14ac:dyDescent="0.2">
      <c r="E119" s="100"/>
    </row>
    <row r="120" spans="5:5" x14ac:dyDescent="0.2">
      <c r="E120" s="100"/>
    </row>
    <row r="121" spans="5:5" x14ac:dyDescent="0.2">
      <c r="E121" s="100"/>
    </row>
    <row r="122" spans="5:5" x14ac:dyDescent="0.2">
      <c r="E122" s="100"/>
    </row>
    <row r="123" spans="5:5" x14ac:dyDescent="0.2">
      <c r="E123" s="100"/>
    </row>
    <row r="124" spans="5:5" x14ac:dyDescent="0.2">
      <c r="E124" s="100"/>
    </row>
    <row r="125" spans="5:5" x14ac:dyDescent="0.2">
      <c r="E125" s="100"/>
    </row>
    <row r="126" spans="5:5" x14ac:dyDescent="0.2">
      <c r="E126" s="100"/>
    </row>
    <row r="127" spans="5:5" x14ac:dyDescent="0.2">
      <c r="E127" s="100"/>
    </row>
    <row r="128" spans="5:5" x14ac:dyDescent="0.2">
      <c r="E128" s="100"/>
    </row>
    <row r="129" spans="1:7" x14ac:dyDescent="0.2">
      <c r="E129" s="100"/>
    </row>
    <row r="130" spans="1:7" x14ac:dyDescent="0.2">
      <c r="E130" s="100"/>
    </row>
    <row r="131" spans="1:7" x14ac:dyDescent="0.2">
      <c r="E131" s="100"/>
    </row>
    <row r="132" spans="1:7" x14ac:dyDescent="0.2">
      <c r="E132" s="100"/>
    </row>
    <row r="133" spans="1:7" x14ac:dyDescent="0.2">
      <c r="E133" s="100"/>
    </row>
    <row r="134" spans="1:7" x14ac:dyDescent="0.2">
      <c r="E134" s="100"/>
    </row>
    <row r="135" spans="1:7" x14ac:dyDescent="0.2">
      <c r="E135" s="100"/>
    </row>
    <row r="136" spans="1:7" x14ac:dyDescent="0.2">
      <c r="A136" s="142"/>
      <c r="B136" s="142"/>
    </row>
    <row r="137" spans="1:7" x14ac:dyDescent="0.2">
      <c r="A137" s="141"/>
      <c r="B137" s="141"/>
      <c r="C137" s="144"/>
      <c r="D137" s="144"/>
      <c r="E137" s="145"/>
      <c r="F137" s="144"/>
      <c r="G137" s="146"/>
    </row>
    <row r="138" spans="1:7" x14ac:dyDescent="0.2">
      <c r="A138" s="147"/>
      <c r="B138" s="147"/>
      <c r="C138" s="141"/>
      <c r="D138" s="141"/>
      <c r="E138" s="148"/>
      <c r="F138" s="141"/>
      <c r="G138" s="141"/>
    </row>
    <row r="139" spans="1:7" x14ac:dyDescent="0.2">
      <c r="A139" s="141"/>
      <c r="B139" s="141"/>
      <c r="C139" s="141"/>
      <c r="D139" s="141"/>
      <c r="E139" s="148"/>
      <c r="F139" s="141"/>
      <c r="G139" s="141"/>
    </row>
    <row r="140" spans="1:7" x14ac:dyDescent="0.2">
      <c r="A140" s="141"/>
      <c r="B140" s="141"/>
      <c r="C140" s="141"/>
      <c r="D140" s="141"/>
      <c r="E140" s="148"/>
      <c r="F140" s="141"/>
      <c r="G140" s="141"/>
    </row>
    <row r="141" spans="1:7" x14ac:dyDescent="0.2">
      <c r="A141" s="141"/>
      <c r="B141" s="141"/>
      <c r="C141" s="141"/>
      <c r="D141" s="141"/>
      <c r="E141" s="148"/>
      <c r="F141" s="141"/>
      <c r="G141" s="141"/>
    </row>
    <row r="142" spans="1:7" x14ac:dyDescent="0.2">
      <c r="A142" s="141"/>
      <c r="B142" s="141"/>
      <c r="C142" s="141"/>
      <c r="D142" s="141"/>
      <c r="E142" s="148"/>
      <c r="F142" s="141"/>
      <c r="G142" s="141"/>
    </row>
    <row r="143" spans="1:7" x14ac:dyDescent="0.2">
      <c r="A143" s="141"/>
      <c r="B143" s="141"/>
      <c r="C143" s="141"/>
      <c r="D143" s="141"/>
      <c r="E143" s="148"/>
      <c r="F143" s="141"/>
      <c r="G143" s="141"/>
    </row>
    <row r="144" spans="1:7" x14ac:dyDescent="0.2">
      <c r="A144" s="141"/>
      <c r="B144" s="141"/>
      <c r="C144" s="141"/>
      <c r="D144" s="141"/>
      <c r="E144" s="148"/>
      <c r="F144" s="141"/>
      <c r="G144" s="141"/>
    </row>
    <row r="145" spans="1:7" x14ac:dyDescent="0.2">
      <c r="A145" s="141"/>
      <c r="B145" s="141"/>
      <c r="C145" s="141"/>
      <c r="D145" s="141"/>
      <c r="E145" s="148"/>
      <c r="F145" s="141"/>
      <c r="G145" s="141"/>
    </row>
    <row r="146" spans="1:7" x14ac:dyDescent="0.2">
      <c r="A146" s="141"/>
      <c r="B146" s="141"/>
      <c r="C146" s="141"/>
      <c r="D146" s="141"/>
      <c r="E146" s="148"/>
      <c r="F146" s="141"/>
      <c r="G146" s="141"/>
    </row>
    <row r="147" spans="1:7" x14ac:dyDescent="0.2">
      <c r="A147" s="141"/>
      <c r="B147" s="141"/>
      <c r="C147" s="141"/>
      <c r="D147" s="141"/>
      <c r="E147" s="148"/>
      <c r="F147" s="141"/>
      <c r="G147" s="141"/>
    </row>
    <row r="148" spans="1:7" x14ac:dyDescent="0.2">
      <c r="A148" s="141"/>
      <c r="B148" s="141"/>
      <c r="C148" s="141"/>
      <c r="D148" s="141"/>
      <c r="E148" s="148"/>
      <c r="F148" s="141"/>
      <c r="G148" s="141"/>
    </row>
    <row r="149" spans="1:7" x14ac:dyDescent="0.2">
      <c r="A149" s="141"/>
      <c r="B149" s="141"/>
      <c r="C149" s="141"/>
      <c r="D149" s="141"/>
      <c r="E149" s="148"/>
      <c r="F149" s="141"/>
      <c r="G149" s="141"/>
    </row>
    <row r="150" spans="1:7" x14ac:dyDescent="0.2">
      <c r="A150" s="141"/>
      <c r="B150" s="141"/>
      <c r="C150" s="141"/>
      <c r="D150" s="141"/>
      <c r="E150" s="148"/>
      <c r="F150" s="141"/>
      <c r="G150" s="141"/>
    </row>
  </sheetData>
  <mergeCells count="25">
    <mergeCell ref="C55:D55"/>
    <mergeCell ref="C10:D10"/>
    <mergeCell ref="C14:D14"/>
    <mergeCell ref="C16:D16"/>
    <mergeCell ref="C20:D20"/>
    <mergeCell ref="C24:D24"/>
    <mergeCell ref="C32:D32"/>
    <mergeCell ref="C34:D34"/>
    <mergeCell ref="C37:D37"/>
    <mergeCell ref="C43:D43"/>
    <mergeCell ref="C51:D51"/>
    <mergeCell ref="C53:D53"/>
    <mergeCell ref="C17:D17"/>
    <mergeCell ref="A1:G1"/>
    <mergeCell ref="A3:B3"/>
    <mergeCell ref="C3:G3"/>
    <mergeCell ref="A4:B4"/>
    <mergeCell ref="E4:G4"/>
    <mergeCell ref="C76:D76"/>
    <mergeCell ref="C80:D80"/>
    <mergeCell ref="C57:D57"/>
    <mergeCell ref="C59:D59"/>
    <mergeCell ref="C62:D62"/>
    <mergeCell ref="C70:D70"/>
    <mergeCell ref="C74:D7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00"/>
  <sheetViews>
    <sheetView showGridLines="0" showZeros="0" zoomScaleNormal="100" workbookViewId="0">
      <selection activeCell="K29" sqref="K29"/>
    </sheetView>
  </sheetViews>
  <sheetFormatPr defaultRowHeight="12.75" x14ac:dyDescent="0.2"/>
  <cols>
    <col min="1" max="1" width="3.85546875" style="100" customWidth="1"/>
    <col min="2" max="2" width="12" style="100" customWidth="1"/>
    <col min="3" max="3" width="40.42578125" style="100" customWidth="1"/>
    <col min="4" max="4" width="5.5703125" style="100" customWidth="1"/>
    <col min="5" max="5" width="8.5703125" style="143" customWidth="1"/>
    <col min="6" max="6" width="9.85546875" style="100" customWidth="1"/>
    <col min="7" max="7" width="13.85546875" style="100" customWidth="1"/>
    <col min="8" max="16384" width="9.140625" style="100"/>
  </cols>
  <sheetData>
    <row r="1" spans="1:104" ht="15.75" x14ac:dyDescent="0.25">
      <c r="A1" s="199" t="s">
        <v>56</v>
      </c>
      <c r="B1" s="199"/>
      <c r="C1" s="199"/>
      <c r="D1" s="199"/>
      <c r="E1" s="199"/>
      <c r="F1" s="199"/>
      <c r="G1" s="199"/>
    </row>
    <row r="2" spans="1:104" ht="13.5" thickBot="1" x14ac:dyDescent="0.25">
      <c r="A2" s="101"/>
      <c r="B2" s="102"/>
      <c r="C2" s="103"/>
      <c r="D2" s="103"/>
      <c r="E2" s="104"/>
      <c r="F2" s="103"/>
      <c r="G2" s="103"/>
    </row>
    <row r="3" spans="1:104" ht="26.25" customHeight="1" thickTop="1" x14ac:dyDescent="0.2">
      <c r="A3" s="200" t="s">
        <v>5</v>
      </c>
      <c r="B3" s="201"/>
      <c r="C3" s="206" t="str">
        <f>CONCATENATE(cislostavby," ",nazevstavby)</f>
        <v xml:space="preserve"> ,,Rekonstrukce inženýrských sítí pod komunikací
a povrchu komunikace v areálu Nemocnice TGM Hodonín, p.o.,,</v>
      </c>
      <c r="D3" s="207"/>
      <c r="E3" s="207"/>
      <c r="F3" s="207"/>
      <c r="G3" s="208"/>
    </row>
    <row r="4" spans="1:104" ht="13.5" thickBot="1" x14ac:dyDescent="0.25">
      <c r="A4" s="202" t="s">
        <v>1</v>
      </c>
      <c r="B4" s="203"/>
      <c r="C4" s="105" t="s">
        <v>284</v>
      </c>
      <c r="D4" s="106"/>
      <c r="E4" s="204"/>
      <c r="F4" s="204"/>
      <c r="G4" s="205"/>
    </row>
    <row r="5" spans="1:104" ht="13.5" thickTop="1" x14ac:dyDescent="0.2">
      <c r="A5" s="107"/>
      <c r="B5" s="108"/>
      <c r="C5" s="108"/>
      <c r="D5" s="101"/>
      <c r="E5" s="109"/>
      <c r="F5" s="101"/>
      <c r="G5" s="110"/>
    </row>
    <row r="6" spans="1:104" x14ac:dyDescent="0.2">
      <c r="A6" s="111" t="s">
        <v>57</v>
      </c>
      <c r="B6" s="112" t="s">
        <v>58</v>
      </c>
      <c r="C6" s="112" t="s">
        <v>59</v>
      </c>
      <c r="D6" s="112" t="s">
        <v>60</v>
      </c>
      <c r="E6" s="113" t="s">
        <v>61</v>
      </c>
      <c r="F6" s="112" t="s">
        <v>62</v>
      </c>
      <c r="G6" s="114" t="s">
        <v>63</v>
      </c>
    </row>
    <row r="7" spans="1:104" x14ac:dyDescent="0.2">
      <c r="A7" s="115" t="s">
        <v>64</v>
      </c>
      <c r="B7" s="116" t="s">
        <v>65</v>
      </c>
      <c r="C7" s="117" t="s">
        <v>66</v>
      </c>
      <c r="D7" s="118"/>
      <c r="E7" s="119"/>
      <c r="F7" s="119"/>
      <c r="G7" s="120"/>
      <c r="H7" s="121"/>
      <c r="I7" s="121"/>
      <c r="O7" s="122">
        <v>1</v>
      </c>
    </row>
    <row r="8" spans="1:104" ht="22.5" x14ac:dyDescent="0.2">
      <c r="A8" s="123">
        <v>1</v>
      </c>
      <c r="B8" s="124" t="s">
        <v>263</v>
      </c>
      <c r="C8" s="125" t="s">
        <v>264</v>
      </c>
      <c r="D8" s="126" t="s">
        <v>84</v>
      </c>
      <c r="E8" s="127">
        <v>18</v>
      </c>
      <c r="F8" s="127"/>
      <c r="G8" s="128">
        <f>E8*F8</f>
        <v>0</v>
      </c>
      <c r="O8" s="122">
        <v>2</v>
      </c>
      <c r="AA8" s="100">
        <v>12</v>
      </c>
      <c r="AB8" s="100">
        <v>0</v>
      </c>
      <c r="AC8" s="100">
        <v>1</v>
      </c>
      <c r="AZ8" s="100">
        <v>1</v>
      </c>
      <c r="BA8" s="100">
        <f t="shared" ref="BA8:BA14" si="0">IF(AZ8=1,G8,0)</f>
        <v>0</v>
      </c>
      <c r="BB8" s="100">
        <f t="shared" ref="BB8:BB14" si="1">IF(AZ8=2,G8,0)</f>
        <v>0</v>
      </c>
      <c r="BC8" s="100">
        <f t="shared" ref="BC8:BC14" si="2">IF(AZ8=3,G8,0)</f>
        <v>0</v>
      </c>
      <c r="BD8" s="100">
        <f t="shared" ref="BD8:BD14" si="3">IF(AZ8=4,G8,0)</f>
        <v>0</v>
      </c>
      <c r="BE8" s="100">
        <f t="shared" ref="BE8:BE14" si="4">IF(AZ8=5,G8,0)</f>
        <v>0</v>
      </c>
      <c r="CZ8" s="100">
        <v>0</v>
      </c>
    </row>
    <row r="9" spans="1:104" x14ac:dyDescent="0.2">
      <c r="A9" s="129"/>
      <c r="B9" s="130"/>
      <c r="C9" s="196" t="s">
        <v>265</v>
      </c>
      <c r="D9" s="197"/>
      <c r="E9" s="131">
        <v>18</v>
      </c>
      <c r="F9" s="132"/>
      <c r="G9" s="133"/>
      <c r="O9" s="122">
        <v>2</v>
      </c>
      <c r="AA9" s="100">
        <v>12</v>
      </c>
      <c r="AB9" s="100">
        <v>0</v>
      </c>
      <c r="AC9" s="100">
        <v>2</v>
      </c>
      <c r="AZ9" s="100">
        <v>1</v>
      </c>
      <c r="BA9" s="100">
        <f t="shared" si="0"/>
        <v>0</v>
      </c>
      <c r="BB9" s="100">
        <f t="shared" si="1"/>
        <v>0</v>
      </c>
      <c r="BC9" s="100">
        <f t="shared" si="2"/>
        <v>0</v>
      </c>
      <c r="BD9" s="100">
        <f t="shared" si="3"/>
        <v>0</v>
      </c>
      <c r="BE9" s="100">
        <f t="shared" si="4"/>
        <v>0</v>
      </c>
      <c r="CZ9" s="100">
        <v>0</v>
      </c>
    </row>
    <row r="10" spans="1:104" x14ac:dyDescent="0.2">
      <c r="A10" s="123">
        <v>2</v>
      </c>
      <c r="B10" s="124" t="s">
        <v>89</v>
      </c>
      <c r="C10" s="125" t="s">
        <v>90</v>
      </c>
      <c r="D10" s="126" t="s">
        <v>70</v>
      </c>
      <c r="E10" s="127">
        <v>63</v>
      </c>
      <c r="F10" s="127"/>
      <c r="G10" s="128">
        <f>E10*F10</f>
        <v>0</v>
      </c>
      <c r="O10" s="122">
        <v>2</v>
      </c>
      <c r="AA10" s="100">
        <v>12</v>
      </c>
      <c r="AB10" s="100">
        <v>0</v>
      </c>
      <c r="AC10" s="100">
        <v>3</v>
      </c>
      <c r="AZ10" s="100">
        <v>1</v>
      </c>
      <c r="BA10" s="100">
        <f t="shared" si="0"/>
        <v>0</v>
      </c>
      <c r="BB10" s="100">
        <f t="shared" si="1"/>
        <v>0</v>
      </c>
      <c r="BC10" s="100">
        <f t="shared" si="2"/>
        <v>0</v>
      </c>
      <c r="BD10" s="100">
        <f t="shared" si="3"/>
        <v>0</v>
      </c>
      <c r="BE10" s="100">
        <f t="shared" si="4"/>
        <v>0</v>
      </c>
      <c r="CZ10" s="100">
        <v>0</v>
      </c>
    </row>
    <row r="11" spans="1:104" x14ac:dyDescent="0.2">
      <c r="A11" s="129"/>
      <c r="B11" s="130"/>
      <c r="C11" s="196" t="s">
        <v>266</v>
      </c>
      <c r="D11" s="197"/>
      <c r="E11" s="131">
        <v>63</v>
      </c>
      <c r="F11" s="132"/>
      <c r="G11" s="133"/>
      <c r="O11" s="122">
        <v>2</v>
      </c>
      <c r="AA11" s="100">
        <v>12</v>
      </c>
      <c r="AB11" s="100">
        <v>0</v>
      </c>
      <c r="AC11" s="100">
        <v>4</v>
      </c>
      <c r="AZ11" s="100">
        <v>1</v>
      </c>
      <c r="BA11" s="100">
        <f t="shared" si="0"/>
        <v>0</v>
      </c>
      <c r="BB11" s="100">
        <f t="shared" si="1"/>
        <v>0</v>
      </c>
      <c r="BC11" s="100">
        <f t="shared" si="2"/>
        <v>0</v>
      </c>
      <c r="BD11" s="100">
        <f t="shared" si="3"/>
        <v>0</v>
      </c>
      <c r="BE11" s="100">
        <f t="shared" si="4"/>
        <v>0</v>
      </c>
      <c r="CZ11" s="100">
        <v>0</v>
      </c>
    </row>
    <row r="12" spans="1:104" ht="22.5" x14ac:dyDescent="0.2">
      <c r="A12" s="123">
        <v>3</v>
      </c>
      <c r="B12" s="124" t="s">
        <v>267</v>
      </c>
      <c r="C12" s="125" t="s">
        <v>268</v>
      </c>
      <c r="D12" s="126" t="s">
        <v>70</v>
      </c>
      <c r="E12" s="127">
        <v>60</v>
      </c>
      <c r="F12" s="127"/>
      <c r="G12" s="128">
        <f>E12*F12</f>
        <v>0</v>
      </c>
      <c r="O12" s="122">
        <v>2</v>
      </c>
      <c r="AA12" s="100">
        <v>12</v>
      </c>
      <c r="AB12" s="100">
        <v>0</v>
      </c>
      <c r="AC12" s="100">
        <v>5</v>
      </c>
      <c r="AZ12" s="100">
        <v>1</v>
      </c>
      <c r="BA12" s="100">
        <f t="shared" si="0"/>
        <v>0</v>
      </c>
      <c r="BB12" s="100">
        <f t="shared" si="1"/>
        <v>0</v>
      </c>
      <c r="BC12" s="100">
        <f t="shared" si="2"/>
        <v>0</v>
      </c>
      <c r="BD12" s="100">
        <f t="shared" si="3"/>
        <v>0</v>
      </c>
      <c r="BE12" s="100">
        <f t="shared" si="4"/>
        <v>0</v>
      </c>
      <c r="CZ12" s="100">
        <v>0</v>
      </c>
    </row>
    <row r="13" spans="1:104" x14ac:dyDescent="0.2">
      <c r="A13" s="123">
        <v>4</v>
      </c>
      <c r="B13" s="124" t="s">
        <v>269</v>
      </c>
      <c r="C13" s="125" t="s">
        <v>270</v>
      </c>
      <c r="D13" s="126" t="s">
        <v>70</v>
      </c>
      <c r="E13" s="127">
        <v>60</v>
      </c>
      <c r="F13" s="127"/>
      <c r="G13" s="128">
        <f>E13*F13</f>
        <v>0</v>
      </c>
      <c r="O13" s="122">
        <v>2</v>
      </c>
      <c r="AA13" s="100">
        <v>12</v>
      </c>
      <c r="AB13" s="100">
        <v>0</v>
      </c>
      <c r="AC13" s="100">
        <v>6</v>
      </c>
      <c r="AZ13" s="100">
        <v>1</v>
      </c>
      <c r="BA13" s="100">
        <f t="shared" si="0"/>
        <v>0</v>
      </c>
      <c r="BB13" s="100">
        <f t="shared" si="1"/>
        <v>0</v>
      </c>
      <c r="BC13" s="100">
        <f t="shared" si="2"/>
        <v>0</v>
      </c>
      <c r="BD13" s="100">
        <f t="shared" si="3"/>
        <v>0</v>
      </c>
      <c r="BE13" s="100">
        <f t="shared" si="4"/>
        <v>0</v>
      </c>
      <c r="CZ13" s="100">
        <v>0</v>
      </c>
    </row>
    <row r="14" spans="1:104" x14ac:dyDescent="0.2">
      <c r="A14" s="123">
        <v>5</v>
      </c>
      <c r="B14" s="124" t="s">
        <v>94</v>
      </c>
      <c r="C14" s="125" t="s">
        <v>95</v>
      </c>
      <c r="D14" s="126" t="s">
        <v>70</v>
      </c>
      <c r="E14" s="127">
        <v>60</v>
      </c>
      <c r="F14" s="127"/>
      <c r="G14" s="128">
        <f>E14*F14</f>
        <v>0</v>
      </c>
      <c r="O14" s="122">
        <v>2</v>
      </c>
      <c r="AA14" s="100">
        <v>12</v>
      </c>
      <c r="AB14" s="100">
        <v>0</v>
      </c>
      <c r="AC14" s="100">
        <v>7</v>
      </c>
      <c r="AZ14" s="100">
        <v>1</v>
      </c>
      <c r="BA14" s="100">
        <f t="shared" si="0"/>
        <v>0</v>
      </c>
      <c r="BB14" s="100">
        <f t="shared" si="1"/>
        <v>0</v>
      </c>
      <c r="BC14" s="100">
        <f t="shared" si="2"/>
        <v>0</v>
      </c>
      <c r="BD14" s="100">
        <f t="shared" si="3"/>
        <v>0</v>
      </c>
      <c r="BE14" s="100">
        <f t="shared" si="4"/>
        <v>0</v>
      </c>
      <c r="CZ14" s="100">
        <v>0</v>
      </c>
    </row>
    <row r="15" spans="1:104" ht="12.75" customHeight="1" x14ac:dyDescent="0.2">
      <c r="A15" s="123">
        <v>6</v>
      </c>
      <c r="B15" s="124" t="s">
        <v>92</v>
      </c>
      <c r="C15" s="125" t="s">
        <v>93</v>
      </c>
      <c r="D15" s="126" t="s">
        <v>70</v>
      </c>
      <c r="E15" s="127">
        <v>60</v>
      </c>
      <c r="F15" s="127"/>
      <c r="G15" s="128">
        <f>E15*F15</f>
        <v>0</v>
      </c>
      <c r="M15" s="134" t="s">
        <v>85</v>
      </c>
      <c r="O15" s="122"/>
    </row>
    <row r="16" spans="1:104" x14ac:dyDescent="0.2">
      <c r="A16" s="135"/>
      <c r="B16" s="136" t="s">
        <v>67</v>
      </c>
      <c r="C16" s="137" t="str">
        <f>CONCATENATE(B7," ",C7)</f>
        <v>1 Zemní práce</v>
      </c>
      <c r="D16" s="135"/>
      <c r="E16" s="138"/>
      <c r="F16" s="138"/>
      <c r="G16" s="139">
        <f>SUM(G7:G15)</f>
        <v>0</v>
      </c>
      <c r="O16" s="122">
        <v>2</v>
      </c>
      <c r="AA16" s="100">
        <v>12</v>
      </c>
      <c r="AB16" s="100">
        <v>0</v>
      </c>
      <c r="AC16" s="100">
        <v>8</v>
      </c>
      <c r="AZ16" s="100">
        <v>1</v>
      </c>
      <c r="BA16" s="100">
        <f>IF(AZ16=1,G16,0)</f>
        <v>0</v>
      </c>
      <c r="BB16" s="100">
        <f>IF(AZ16=2,G16,0)</f>
        <v>0</v>
      </c>
      <c r="BC16" s="100">
        <f>IF(AZ16=3,G16,0)</f>
        <v>0</v>
      </c>
      <c r="BD16" s="100">
        <f>IF(AZ16=4,G16,0)</f>
        <v>0</v>
      </c>
      <c r="BE16" s="100">
        <f>IF(AZ16=5,G16,0)</f>
        <v>0</v>
      </c>
      <c r="CZ16" s="100">
        <v>0</v>
      </c>
    </row>
    <row r="17" spans="1:104" x14ac:dyDescent="0.2">
      <c r="A17" s="115" t="s">
        <v>64</v>
      </c>
      <c r="B17" s="116" t="s">
        <v>100</v>
      </c>
      <c r="C17" s="117" t="s">
        <v>101</v>
      </c>
      <c r="D17" s="118"/>
      <c r="E17" s="119"/>
      <c r="F17" s="119"/>
      <c r="G17" s="120"/>
      <c r="M17" s="153">
        <v>122572</v>
      </c>
      <c r="O17" s="122"/>
    </row>
    <row r="18" spans="1:104" x14ac:dyDescent="0.2">
      <c r="A18" s="123">
        <v>7</v>
      </c>
      <c r="B18" s="124" t="s">
        <v>271</v>
      </c>
      <c r="C18" s="125" t="s">
        <v>272</v>
      </c>
      <c r="D18" s="126" t="s">
        <v>70</v>
      </c>
      <c r="E18" s="127">
        <v>60</v>
      </c>
      <c r="F18" s="127"/>
      <c r="G18" s="128">
        <f>E18*F18</f>
        <v>0</v>
      </c>
      <c r="M18" s="134" t="s">
        <v>86</v>
      </c>
      <c r="O18" s="122"/>
    </row>
    <row r="19" spans="1:104" x14ac:dyDescent="0.2">
      <c r="A19" s="123">
        <v>8</v>
      </c>
      <c r="B19" s="124" t="s">
        <v>107</v>
      </c>
      <c r="C19" s="125" t="s">
        <v>108</v>
      </c>
      <c r="D19" s="126" t="s">
        <v>70</v>
      </c>
      <c r="E19" s="127">
        <v>60</v>
      </c>
      <c r="F19" s="127"/>
      <c r="G19" s="128">
        <f>E19*F19</f>
        <v>0</v>
      </c>
      <c r="O19" s="122">
        <v>2</v>
      </c>
      <c r="AA19" s="100">
        <v>12</v>
      </c>
      <c r="AB19" s="100">
        <v>0</v>
      </c>
      <c r="AC19" s="100">
        <v>9</v>
      </c>
      <c r="AZ19" s="100">
        <v>1</v>
      </c>
      <c r="BA19" s="100">
        <f>IF(AZ19=1,G19,0)</f>
        <v>0</v>
      </c>
      <c r="BB19" s="100">
        <f>IF(AZ19=2,G19,0)</f>
        <v>0</v>
      </c>
      <c r="BC19" s="100">
        <f>IF(AZ19=3,G19,0)</f>
        <v>0</v>
      </c>
      <c r="BD19" s="100">
        <f>IF(AZ19=4,G19,0)</f>
        <v>0</v>
      </c>
      <c r="BE19" s="100">
        <f>IF(AZ19=5,G19,0)</f>
        <v>0</v>
      </c>
      <c r="CZ19" s="100">
        <v>0</v>
      </c>
    </row>
    <row r="20" spans="1:104" x14ac:dyDescent="0.2">
      <c r="A20" s="123">
        <v>9</v>
      </c>
      <c r="B20" s="124" t="s">
        <v>273</v>
      </c>
      <c r="C20" s="125" t="s">
        <v>274</v>
      </c>
      <c r="D20" s="126" t="s">
        <v>70</v>
      </c>
      <c r="E20" s="127">
        <v>60</v>
      </c>
      <c r="F20" s="127"/>
      <c r="G20" s="128">
        <f>E20*F20</f>
        <v>0</v>
      </c>
      <c r="O20" s="122">
        <v>2</v>
      </c>
      <c r="AA20" s="100">
        <v>12</v>
      </c>
      <c r="AB20" s="100">
        <v>0</v>
      </c>
      <c r="AC20" s="100">
        <v>10</v>
      </c>
      <c r="AZ20" s="100">
        <v>1</v>
      </c>
      <c r="BA20" s="100">
        <f>IF(AZ20=1,G20,0)</f>
        <v>0</v>
      </c>
      <c r="BB20" s="100">
        <f>IF(AZ20=2,G20,0)</f>
        <v>0</v>
      </c>
      <c r="BC20" s="100">
        <f>IF(AZ20=3,G20,0)</f>
        <v>0</v>
      </c>
      <c r="BD20" s="100">
        <f>IF(AZ20=4,G20,0)</f>
        <v>0</v>
      </c>
      <c r="BE20" s="100">
        <f>IF(AZ20=5,G20,0)</f>
        <v>0</v>
      </c>
      <c r="CZ20" s="100">
        <v>0</v>
      </c>
    </row>
    <row r="21" spans="1:104" x14ac:dyDescent="0.2">
      <c r="A21" s="123">
        <v>10</v>
      </c>
      <c r="B21" s="124" t="s">
        <v>275</v>
      </c>
      <c r="C21" s="125" t="s">
        <v>276</v>
      </c>
      <c r="D21" s="126" t="s">
        <v>79</v>
      </c>
      <c r="E21" s="127">
        <v>24</v>
      </c>
      <c r="F21" s="127"/>
      <c r="G21" s="128">
        <f>E21*F21</f>
        <v>0</v>
      </c>
      <c r="M21" s="134" t="s">
        <v>91</v>
      </c>
      <c r="O21" s="122"/>
    </row>
    <row r="22" spans="1:104" x14ac:dyDescent="0.2">
      <c r="A22" s="123">
        <v>11</v>
      </c>
      <c r="B22" s="124" t="s">
        <v>277</v>
      </c>
      <c r="C22" s="125" t="s">
        <v>278</v>
      </c>
      <c r="D22" s="126" t="s">
        <v>70</v>
      </c>
      <c r="E22" s="127">
        <v>60</v>
      </c>
      <c r="F22" s="127"/>
      <c r="G22" s="128">
        <f>E22*F22</f>
        <v>0</v>
      </c>
      <c r="O22" s="122">
        <v>2</v>
      </c>
      <c r="AA22" s="100">
        <v>12</v>
      </c>
      <c r="AB22" s="100">
        <v>0</v>
      </c>
      <c r="AC22" s="100">
        <v>11</v>
      </c>
      <c r="AZ22" s="100">
        <v>1</v>
      </c>
      <c r="BA22" s="100">
        <f>IF(AZ22=1,G22,0)</f>
        <v>0</v>
      </c>
      <c r="BB22" s="100">
        <f>IF(AZ22=2,G22,0)</f>
        <v>0</v>
      </c>
      <c r="BC22" s="100">
        <f>IF(AZ22=3,G22,0)</f>
        <v>0</v>
      </c>
      <c r="BD22" s="100">
        <f>IF(AZ22=4,G22,0)</f>
        <v>0</v>
      </c>
      <c r="BE22" s="100">
        <f>IF(AZ22=5,G22,0)</f>
        <v>0</v>
      </c>
      <c r="CZ22" s="100">
        <v>0</v>
      </c>
    </row>
    <row r="23" spans="1:104" x14ac:dyDescent="0.2">
      <c r="A23" s="135"/>
      <c r="B23" s="136" t="s">
        <v>67</v>
      </c>
      <c r="C23" s="137" t="str">
        <f>CONCATENATE(B17," ",C17)</f>
        <v>5 Komunikace</v>
      </c>
      <c r="D23" s="135"/>
      <c r="E23" s="138"/>
      <c r="F23" s="138"/>
      <c r="G23" s="139">
        <f>SUM(G17:G22)</f>
        <v>0</v>
      </c>
      <c r="O23" s="122">
        <v>2</v>
      </c>
      <c r="AA23" s="100">
        <v>12</v>
      </c>
      <c r="AB23" s="100">
        <v>0</v>
      </c>
      <c r="AC23" s="100">
        <v>12</v>
      </c>
      <c r="AZ23" s="100">
        <v>1</v>
      </c>
      <c r="BA23" s="100">
        <f>IF(AZ23=1,G23,0)</f>
        <v>0</v>
      </c>
      <c r="BB23" s="100">
        <f>IF(AZ23=2,G23,0)</f>
        <v>0</v>
      </c>
      <c r="BC23" s="100">
        <f>IF(AZ23=3,G23,0)</f>
        <v>0</v>
      </c>
      <c r="BD23" s="100">
        <f>IF(AZ23=4,G23,0)</f>
        <v>0</v>
      </c>
      <c r="BE23" s="100">
        <f>IF(AZ23=5,G23,0)</f>
        <v>0</v>
      </c>
      <c r="CZ23" s="100">
        <v>0</v>
      </c>
    </row>
    <row r="24" spans="1:104" x14ac:dyDescent="0.2">
      <c r="A24" s="115" t="s">
        <v>64</v>
      </c>
      <c r="B24" s="116" t="s">
        <v>170</v>
      </c>
      <c r="C24" s="117" t="s">
        <v>171</v>
      </c>
      <c r="D24" s="118"/>
      <c r="E24" s="119"/>
      <c r="F24" s="119"/>
      <c r="G24" s="120"/>
      <c r="O24" s="122">
        <v>2</v>
      </c>
      <c r="AA24" s="100">
        <v>12</v>
      </c>
      <c r="AB24" s="100">
        <v>0</v>
      </c>
      <c r="AC24" s="100">
        <v>13</v>
      </c>
      <c r="AZ24" s="100">
        <v>1</v>
      </c>
      <c r="BA24" s="100">
        <f>IF(AZ24=1,G24,0)</f>
        <v>0</v>
      </c>
      <c r="BB24" s="100">
        <f>IF(AZ24=2,G24,0)</f>
        <v>0</v>
      </c>
      <c r="BC24" s="100">
        <f>IF(AZ24=3,G24,0)</f>
        <v>0</v>
      </c>
      <c r="BD24" s="100">
        <f>IF(AZ24=4,G24,0)</f>
        <v>0</v>
      </c>
      <c r="BE24" s="100">
        <f>IF(AZ24=5,G24,0)</f>
        <v>0</v>
      </c>
      <c r="CZ24" s="100">
        <v>0</v>
      </c>
    </row>
    <row r="25" spans="1:104" x14ac:dyDescent="0.2">
      <c r="A25" s="123">
        <v>12</v>
      </c>
      <c r="B25" s="124" t="s">
        <v>175</v>
      </c>
      <c r="C25" s="125" t="s">
        <v>176</v>
      </c>
      <c r="D25" s="126" t="s">
        <v>98</v>
      </c>
      <c r="E25" s="127">
        <v>14.4</v>
      </c>
      <c r="F25" s="127"/>
      <c r="G25" s="128">
        <f>E25*F25</f>
        <v>0</v>
      </c>
      <c r="M25" s="134" t="s">
        <v>99</v>
      </c>
      <c r="O25" s="122"/>
    </row>
    <row r="26" spans="1:104" x14ac:dyDescent="0.2">
      <c r="A26" s="123">
        <v>13</v>
      </c>
      <c r="B26" s="124" t="s">
        <v>177</v>
      </c>
      <c r="C26" s="125" t="s">
        <v>178</v>
      </c>
      <c r="D26" s="126" t="s">
        <v>98</v>
      </c>
      <c r="E26" s="127">
        <v>129.6</v>
      </c>
      <c r="F26" s="127"/>
      <c r="G26" s="128">
        <f>E26*F26</f>
        <v>0</v>
      </c>
      <c r="O26" s="122">
        <v>4</v>
      </c>
      <c r="BA26" s="140">
        <f>SUM(BA7:BA25)</f>
        <v>0</v>
      </c>
      <c r="BB26" s="140">
        <f>SUM(BB7:BB25)</f>
        <v>0</v>
      </c>
      <c r="BC26" s="140">
        <f>SUM(BC7:BC25)</f>
        <v>0</v>
      </c>
      <c r="BD26" s="140">
        <f>SUM(BD7:BD25)</f>
        <v>0</v>
      </c>
      <c r="BE26" s="140">
        <f>SUM(BE7:BE25)</f>
        <v>0</v>
      </c>
    </row>
    <row r="27" spans="1:104" x14ac:dyDescent="0.2">
      <c r="A27" s="129"/>
      <c r="B27" s="130"/>
      <c r="C27" s="196" t="s">
        <v>279</v>
      </c>
      <c r="D27" s="197"/>
      <c r="E27" s="131">
        <v>129.6</v>
      </c>
      <c r="F27" s="132"/>
      <c r="G27" s="133"/>
      <c r="H27" s="121"/>
      <c r="I27" s="121"/>
      <c r="O27" s="122">
        <v>1</v>
      </c>
    </row>
    <row r="28" spans="1:104" x14ac:dyDescent="0.2">
      <c r="A28" s="123">
        <v>14</v>
      </c>
      <c r="B28" s="124" t="s">
        <v>134</v>
      </c>
      <c r="C28" s="125" t="s">
        <v>280</v>
      </c>
      <c r="D28" s="126" t="s">
        <v>98</v>
      </c>
      <c r="E28" s="127">
        <v>14.4</v>
      </c>
      <c r="F28" s="127"/>
      <c r="G28" s="128">
        <f>E28*F28</f>
        <v>0</v>
      </c>
      <c r="O28" s="122">
        <v>2</v>
      </c>
      <c r="AA28" s="100">
        <v>12</v>
      </c>
      <c r="AB28" s="100">
        <v>0</v>
      </c>
      <c r="AC28" s="100">
        <v>14</v>
      </c>
      <c r="AZ28" s="100">
        <v>1</v>
      </c>
      <c r="BA28" s="100">
        <f t="shared" ref="BA28:BA33" si="5">IF(AZ28=1,G28,0)</f>
        <v>0</v>
      </c>
      <c r="BB28" s="100">
        <f t="shared" ref="BB28:BB33" si="6">IF(AZ28=2,G28,0)</f>
        <v>0</v>
      </c>
      <c r="BC28" s="100">
        <f t="shared" ref="BC28:BC33" si="7">IF(AZ28=3,G28,0)</f>
        <v>0</v>
      </c>
      <c r="BD28" s="100">
        <f t="shared" ref="BD28:BD33" si="8">IF(AZ28=4,G28,0)</f>
        <v>0</v>
      </c>
      <c r="BE28" s="100">
        <f t="shared" ref="BE28:BE33" si="9">IF(AZ28=5,G28,0)</f>
        <v>0</v>
      </c>
      <c r="CZ28" s="100">
        <v>0.37080000000000002</v>
      </c>
    </row>
    <row r="29" spans="1:104" x14ac:dyDescent="0.2">
      <c r="A29" s="135"/>
      <c r="B29" s="136" t="s">
        <v>67</v>
      </c>
      <c r="C29" s="137" t="str">
        <f>CONCATENATE(B24," ",C24)</f>
        <v>97 Prorážení otvorů</v>
      </c>
      <c r="D29" s="135"/>
      <c r="E29" s="138"/>
      <c r="F29" s="138"/>
      <c r="G29" s="139">
        <f>SUM(G24:G28)</f>
        <v>0</v>
      </c>
      <c r="O29" s="122">
        <v>2</v>
      </c>
      <c r="AA29" s="100">
        <v>12</v>
      </c>
      <c r="AB29" s="100">
        <v>0</v>
      </c>
      <c r="AC29" s="100">
        <v>15</v>
      </c>
      <c r="AZ29" s="100">
        <v>1</v>
      </c>
      <c r="BA29" s="100">
        <f t="shared" si="5"/>
        <v>0</v>
      </c>
      <c r="BB29" s="100">
        <f t="shared" si="6"/>
        <v>0</v>
      </c>
      <c r="BC29" s="100">
        <f t="shared" si="7"/>
        <v>0</v>
      </c>
      <c r="BD29" s="100">
        <f t="shared" si="8"/>
        <v>0</v>
      </c>
      <c r="BE29" s="100">
        <f t="shared" si="9"/>
        <v>0</v>
      </c>
      <c r="CZ29" s="100">
        <v>0.27994000000000002</v>
      </c>
    </row>
    <row r="30" spans="1:104" x14ac:dyDescent="0.2">
      <c r="A30" s="115" t="s">
        <v>64</v>
      </c>
      <c r="B30" s="116" t="s">
        <v>182</v>
      </c>
      <c r="C30" s="117" t="s">
        <v>183</v>
      </c>
      <c r="D30" s="118"/>
      <c r="E30" s="119"/>
      <c r="F30" s="119"/>
      <c r="G30" s="120"/>
      <c r="O30" s="122">
        <v>2</v>
      </c>
      <c r="AA30" s="100">
        <v>12</v>
      </c>
      <c r="AB30" s="100">
        <v>0</v>
      </c>
      <c r="AC30" s="100">
        <v>16</v>
      </c>
      <c r="AZ30" s="100">
        <v>1</v>
      </c>
      <c r="BA30" s="100">
        <f t="shared" si="5"/>
        <v>0</v>
      </c>
      <c r="BB30" s="100">
        <f t="shared" si="6"/>
        <v>0</v>
      </c>
      <c r="BC30" s="100">
        <f t="shared" si="7"/>
        <v>0</v>
      </c>
      <c r="BD30" s="100">
        <f t="shared" si="8"/>
        <v>0</v>
      </c>
      <c r="BE30" s="100">
        <f t="shared" si="9"/>
        <v>0</v>
      </c>
      <c r="CZ30" s="100">
        <v>0.30651</v>
      </c>
    </row>
    <row r="31" spans="1:104" x14ac:dyDescent="0.2">
      <c r="A31" s="123">
        <v>15</v>
      </c>
      <c r="B31" s="124" t="s">
        <v>281</v>
      </c>
      <c r="C31" s="125" t="s">
        <v>282</v>
      </c>
      <c r="D31" s="126" t="s">
        <v>98</v>
      </c>
      <c r="E31" s="127">
        <v>89.275400000000005</v>
      </c>
      <c r="F31" s="127"/>
      <c r="G31" s="128">
        <f>E31*F31</f>
        <v>0</v>
      </c>
      <c r="O31" s="122">
        <v>2</v>
      </c>
      <c r="AA31" s="100">
        <v>12</v>
      </c>
      <c r="AB31" s="100">
        <v>0</v>
      </c>
      <c r="AC31" s="100">
        <v>17</v>
      </c>
      <c r="AZ31" s="100">
        <v>1</v>
      </c>
      <c r="BA31" s="100">
        <f t="shared" si="5"/>
        <v>0</v>
      </c>
      <c r="BB31" s="100">
        <f t="shared" si="6"/>
        <v>0</v>
      </c>
      <c r="BC31" s="100">
        <f t="shared" si="7"/>
        <v>0</v>
      </c>
      <c r="BD31" s="100">
        <f t="shared" si="8"/>
        <v>0</v>
      </c>
      <c r="BE31" s="100">
        <f t="shared" si="9"/>
        <v>0</v>
      </c>
      <c r="CZ31" s="100">
        <v>8.0030000000000004E-2</v>
      </c>
    </row>
    <row r="32" spans="1:104" x14ac:dyDescent="0.2">
      <c r="A32" s="129"/>
      <c r="B32" s="130"/>
      <c r="C32" s="196" t="s">
        <v>283</v>
      </c>
      <c r="D32" s="197"/>
      <c r="E32" s="131">
        <v>89.275400000000005</v>
      </c>
      <c r="F32" s="132"/>
      <c r="G32" s="133"/>
      <c r="O32" s="122">
        <v>2</v>
      </c>
      <c r="AA32" s="100">
        <v>12</v>
      </c>
      <c r="AB32" s="100">
        <v>0</v>
      </c>
      <c r="AC32" s="100">
        <v>18</v>
      </c>
      <c r="AZ32" s="100">
        <v>1</v>
      </c>
      <c r="BA32" s="100">
        <f t="shared" si="5"/>
        <v>0</v>
      </c>
      <c r="BB32" s="100">
        <f t="shared" si="6"/>
        <v>0</v>
      </c>
      <c r="BC32" s="100">
        <f t="shared" si="7"/>
        <v>0</v>
      </c>
      <c r="BD32" s="100">
        <f t="shared" si="8"/>
        <v>0</v>
      </c>
      <c r="BE32" s="100">
        <f t="shared" si="9"/>
        <v>0</v>
      </c>
      <c r="CZ32" s="100">
        <v>7.3899999999999993E-2</v>
      </c>
    </row>
    <row r="33" spans="1:104" x14ac:dyDescent="0.2">
      <c r="A33" s="135"/>
      <c r="B33" s="136" t="s">
        <v>67</v>
      </c>
      <c r="C33" s="137" t="str">
        <f>CONCATENATE(B30," ",C30)</f>
        <v>99 Staveništní přesun hmot</v>
      </c>
      <c r="D33" s="135"/>
      <c r="E33" s="138"/>
      <c r="F33" s="138"/>
      <c r="G33" s="139">
        <f>SUM(G30:G32)</f>
        <v>0</v>
      </c>
      <c r="O33" s="122">
        <v>2</v>
      </c>
      <c r="AA33" s="100">
        <v>12</v>
      </c>
      <c r="AB33" s="100">
        <v>0</v>
      </c>
      <c r="AC33" s="100">
        <v>19</v>
      </c>
      <c r="AZ33" s="100">
        <v>1</v>
      </c>
      <c r="BA33" s="100">
        <f t="shared" si="5"/>
        <v>0</v>
      </c>
      <c r="BB33" s="100">
        <f t="shared" si="6"/>
        <v>0</v>
      </c>
      <c r="BC33" s="100">
        <f t="shared" si="7"/>
        <v>0</v>
      </c>
      <c r="BD33" s="100">
        <f t="shared" si="8"/>
        <v>0</v>
      </c>
      <c r="BE33" s="100">
        <f t="shared" si="9"/>
        <v>0</v>
      </c>
      <c r="CZ33" s="100">
        <v>7.3899999999999993E-2</v>
      </c>
    </row>
    <row r="34" spans="1:104" x14ac:dyDescent="0.2">
      <c r="E34" s="100"/>
    </row>
    <row r="35" spans="1:104" x14ac:dyDescent="0.2">
      <c r="E35" s="100"/>
    </row>
    <row r="36" spans="1:104" x14ac:dyDescent="0.2">
      <c r="E36" s="100"/>
    </row>
    <row r="37" spans="1:104" x14ac:dyDescent="0.2">
      <c r="E37" s="100"/>
    </row>
    <row r="38" spans="1:104" x14ac:dyDescent="0.2">
      <c r="E38" s="100"/>
    </row>
    <row r="39" spans="1:104" x14ac:dyDescent="0.2">
      <c r="E39" s="100"/>
    </row>
    <row r="40" spans="1:104" x14ac:dyDescent="0.2">
      <c r="E40" s="100"/>
    </row>
    <row r="41" spans="1:104" x14ac:dyDescent="0.2">
      <c r="E41" s="100"/>
    </row>
    <row r="42" spans="1:104" x14ac:dyDescent="0.2">
      <c r="E42" s="100"/>
    </row>
    <row r="43" spans="1:104" x14ac:dyDescent="0.2">
      <c r="E43" s="100"/>
    </row>
    <row r="44" spans="1:104" x14ac:dyDescent="0.2">
      <c r="E44" s="100"/>
    </row>
    <row r="45" spans="1:104" x14ac:dyDescent="0.2">
      <c r="E45" s="100"/>
    </row>
    <row r="46" spans="1:104" x14ac:dyDescent="0.2">
      <c r="E46" s="100"/>
    </row>
    <row r="47" spans="1:104" x14ac:dyDescent="0.2">
      <c r="E47" s="100"/>
    </row>
    <row r="48" spans="1:104" x14ac:dyDescent="0.2">
      <c r="E48" s="100"/>
    </row>
    <row r="49" spans="1:7" x14ac:dyDescent="0.2">
      <c r="E49" s="100"/>
    </row>
    <row r="50" spans="1:7" x14ac:dyDescent="0.2">
      <c r="E50" s="100"/>
    </row>
    <row r="51" spans="1:7" x14ac:dyDescent="0.2">
      <c r="A51" s="141"/>
      <c r="B51" s="141"/>
      <c r="C51" s="141"/>
      <c r="D51" s="141"/>
      <c r="E51" s="141"/>
      <c r="F51" s="141"/>
      <c r="G51" s="141"/>
    </row>
    <row r="52" spans="1:7" x14ac:dyDescent="0.2">
      <c r="A52" s="141"/>
      <c r="B52" s="141"/>
      <c r="C52" s="141"/>
      <c r="D52" s="141"/>
      <c r="E52" s="141"/>
      <c r="F52" s="141"/>
      <c r="G52" s="141"/>
    </row>
    <row r="53" spans="1:7" x14ac:dyDescent="0.2">
      <c r="A53" s="141"/>
      <c r="B53" s="141"/>
      <c r="C53" s="141"/>
      <c r="D53" s="141"/>
      <c r="E53" s="141"/>
      <c r="F53" s="141"/>
      <c r="G53" s="141"/>
    </row>
    <row r="54" spans="1:7" x14ac:dyDescent="0.2">
      <c r="A54" s="141"/>
      <c r="B54" s="141"/>
      <c r="C54" s="141"/>
      <c r="D54" s="141"/>
      <c r="E54" s="141"/>
      <c r="F54" s="141"/>
      <c r="G54" s="141"/>
    </row>
    <row r="55" spans="1:7" x14ac:dyDescent="0.2">
      <c r="E55" s="100"/>
    </row>
    <row r="56" spans="1:7" x14ac:dyDescent="0.2">
      <c r="E56" s="100"/>
    </row>
    <row r="57" spans="1:7" x14ac:dyDescent="0.2">
      <c r="E57" s="100"/>
    </row>
    <row r="58" spans="1:7" x14ac:dyDescent="0.2">
      <c r="E58" s="100"/>
    </row>
    <row r="59" spans="1:7" x14ac:dyDescent="0.2">
      <c r="E59" s="100"/>
    </row>
    <row r="60" spans="1:7" x14ac:dyDescent="0.2">
      <c r="E60" s="100"/>
    </row>
    <row r="61" spans="1:7" x14ac:dyDescent="0.2">
      <c r="E61" s="100"/>
    </row>
    <row r="62" spans="1:7" x14ac:dyDescent="0.2">
      <c r="E62" s="100"/>
    </row>
    <row r="63" spans="1:7" x14ac:dyDescent="0.2">
      <c r="E63" s="100"/>
    </row>
    <row r="64" spans="1:7" x14ac:dyDescent="0.2">
      <c r="E64" s="100"/>
    </row>
    <row r="65" spans="5:5" x14ac:dyDescent="0.2">
      <c r="E65" s="100"/>
    </row>
    <row r="66" spans="5:5" x14ac:dyDescent="0.2">
      <c r="E66" s="100"/>
    </row>
    <row r="67" spans="5:5" x14ac:dyDescent="0.2">
      <c r="E67" s="100"/>
    </row>
    <row r="68" spans="5:5" x14ac:dyDescent="0.2">
      <c r="E68" s="100"/>
    </row>
    <row r="69" spans="5:5" x14ac:dyDescent="0.2">
      <c r="E69" s="100"/>
    </row>
    <row r="70" spans="5:5" x14ac:dyDescent="0.2">
      <c r="E70" s="100"/>
    </row>
    <row r="71" spans="5:5" x14ac:dyDescent="0.2">
      <c r="E71" s="100"/>
    </row>
    <row r="72" spans="5:5" x14ac:dyDescent="0.2">
      <c r="E72" s="100"/>
    </row>
    <row r="73" spans="5:5" x14ac:dyDescent="0.2">
      <c r="E73" s="100"/>
    </row>
    <row r="74" spans="5:5" x14ac:dyDescent="0.2">
      <c r="E74" s="100"/>
    </row>
    <row r="75" spans="5:5" x14ac:dyDescent="0.2">
      <c r="E75" s="100"/>
    </row>
    <row r="76" spans="5:5" x14ac:dyDescent="0.2">
      <c r="E76" s="100"/>
    </row>
    <row r="77" spans="5:5" x14ac:dyDescent="0.2">
      <c r="E77" s="100"/>
    </row>
    <row r="78" spans="5:5" x14ac:dyDescent="0.2">
      <c r="E78" s="100"/>
    </row>
    <row r="79" spans="5:5" x14ac:dyDescent="0.2">
      <c r="E79" s="100"/>
    </row>
    <row r="80" spans="5:5" x14ac:dyDescent="0.2">
      <c r="E80" s="100"/>
    </row>
    <row r="81" spans="1:7" x14ac:dyDescent="0.2">
      <c r="E81" s="100"/>
    </row>
    <row r="82" spans="1:7" x14ac:dyDescent="0.2">
      <c r="E82" s="100"/>
    </row>
    <row r="83" spans="1:7" x14ac:dyDescent="0.2">
      <c r="E83" s="100"/>
    </row>
    <row r="84" spans="1:7" x14ac:dyDescent="0.2">
      <c r="E84" s="100"/>
    </row>
    <row r="85" spans="1:7" x14ac:dyDescent="0.2">
      <c r="E85" s="100"/>
    </row>
    <row r="86" spans="1:7" x14ac:dyDescent="0.2">
      <c r="A86" s="142"/>
      <c r="B86" s="142"/>
    </row>
    <row r="87" spans="1:7" x14ac:dyDescent="0.2">
      <c r="A87" s="141"/>
      <c r="B87" s="141"/>
      <c r="C87" s="144"/>
      <c r="D87" s="144"/>
      <c r="E87" s="145"/>
      <c r="F87" s="144"/>
      <c r="G87" s="146"/>
    </row>
    <row r="88" spans="1:7" x14ac:dyDescent="0.2">
      <c r="A88" s="147"/>
      <c r="B88" s="147"/>
      <c r="C88" s="141"/>
      <c r="D88" s="141"/>
      <c r="E88" s="148"/>
      <c r="F88" s="141"/>
      <c r="G88" s="141"/>
    </row>
    <row r="89" spans="1:7" x14ac:dyDescent="0.2">
      <c r="A89" s="141"/>
      <c r="B89" s="141"/>
      <c r="C89" s="141"/>
      <c r="D89" s="141"/>
      <c r="E89" s="148"/>
      <c r="F89" s="141"/>
      <c r="G89" s="141"/>
    </row>
    <row r="90" spans="1:7" x14ac:dyDescent="0.2">
      <c r="A90" s="141"/>
      <c r="B90" s="141"/>
      <c r="C90" s="141"/>
      <c r="D90" s="141"/>
      <c r="E90" s="148"/>
      <c r="F90" s="141"/>
      <c r="G90" s="141"/>
    </row>
    <row r="91" spans="1:7" x14ac:dyDescent="0.2">
      <c r="A91" s="141"/>
      <c r="B91" s="141"/>
      <c r="C91" s="141"/>
      <c r="D91" s="141"/>
      <c r="E91" s="148"/>
      <c r="F91" s="141"/>
      <c r="G91" s="141"/>
    </row>
    <row r="92" spans="1:7" x14ac:dyDescent="0.2">
      <c r="A92" s="141"/>
      <c r="B92" s="141"/>
      <c r="C92" s="141"/>
      <c r="D92" s="141"/>
      <c r="E92" s="148"/>
      <c r="F92" s="141"/>
      <c r="G92" s="141"/>
    </row>
    <row r="93" spans="1:7" x14ac:dyDescent="0.2">
      <c r="A93" s="141"/>
      <c r="B93" s="141"/>
      <c r="C93" s="141"/>
      <c r="D93" s="141"/>
      <c r="E93" s="148"/>
      <c r="F93" s="141"/>
      <c r="G93" s="141"/>
    </row>
    <row r="94" spans="1:7" x14ac:dyDescent="0.2">
      <c r="A94" s="141"/>
      <c r="B94" s="141"/>
      <c r="C94" s="141"/>
      <c r="D94" s="141"/>
      <c r="E94" s="148"/>
      <c r="F94" s="141"/>
      <c r="G94" s="141"/>
    </row>
    <row r="95" spans="1:7" x14ac:dyDescent="0.2">
      <c r="A95" s="141"/>
      <c r="B95" s="141"/>
      <c r="C95" s="141"/>
      <c r="D95" s="141"/>
      <c r="E95" s="148"/>
      <c r="F95" s="141"/>
      <c r="G95" s="141"/>
    </row>
    <row r="96" spans="1:7" x14ac:dyDescent="0.2">
      <c r="A96" s="141"/>
      <c r="B96" s="141"/>
      <c r="C96" s="141"/>
      <c r="D96" s="141"/>
      <c r="E96" s="148"/>
      <c r="F96" s="141"/>
      <c r="G96" s="141"/>
    </row>
    <row r="97" spans="1:7" x14ac:dyDescent="0.2">
      <c r="A97" s="141"/>
      <c r="B97" s="141"/>
      <c r="C97" s="141"/>
      <c r="D97" s="141"/>
      <c r="E97" s="148"/>
      <c r="F97" s="141"/>
      <c r="G97" s="141"/>
    </row>
    <row r="98" spans="1:7" x14ac:dyDescent="0.2">
      <c r="A98" s="141"/>
      <c r="B98" s="141"/>
      <c r="C98" s="141"/>
      <c r="D98" s="141"/>
      <c r="E98" s="148"/>
      <c r="F98" s="141"/>
      <c r="G98" s="141"/>
    </row>
    <row r="99" spans="1:7" x14ac:dyDescent="0.2">
      <c r="A99" s="141"/>
      <c r="B99" s="141"/>
      <c r="C99" s="141"/>
      <c r="D99" s="141"/>
      <c r="E99" s="148"/>
      <c r="F99" s="141"/>
      <c r="G99" s="141"/>
    </row>
    <row r="100" spans="1:7" x14ac:dyDescent="0.2">
      <c r="A100" s="141"/>
      <c r="B100" s="141"/>
      <c r="C100" s="141"/>
      <c r="D100" s="141"/>
      <c r="E100" s="148"/>
      <c r="F100" s="141"/>
      <c r="G100" s="141"/>
    </row>
  </sheetData>
  <mergeCells count="9">
    <mergeCell ref="C9:D9"/>
    <mergeCell ref="C11:D11"/>
    <mergeCell ref="C27:D27"/>
    <mergeCell ref="C32:D32"/>
    <mergeCell ref="A1:G1"/>
    <mergeCell ref="A3:B3"/>
    <mergeCell ref="C3:G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57</vt:i4>
      </vt:variant>
    </vt:vector>
  </HeadingPairs>
  <TitlesOfParts>
    <vt:vector size="62" baseType="lpstr">
      <vt:lpstr>Krycí list</vt:lpstr>
      <vt:lpstr>Rekapitulace</vt:lpstr>
      <vt:lpstr>so 01</vt:lpstr>
      <vt:lpstr>so 02</vt:lpstr>
      <vt:lpstr>so 03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Rekapitulace!Názvy_tisku</vt:lpstr>
      <vt:lpstr>'so 01'!Názvy_tisku</vt:lpstr>
      <vt:lpstr>'so 02'!Názvy_tisku</vt:lpstr>
      <vt:lpstr>'so 03'!Názvy_tisku</vt:lpstr>
      <vt:lpstr>Objednatel</vt:lpstr>
      <vt:lpstr>'Krycí list'!Oblast_tisku</vt:lpstr>
      <vt:lpstr>Rekapitulace!Oblast_tisku</vt:lpstr>
      <vt:lpstr>'so 01'!Oblast_tisku</vt:lpstr>
      <vt:lpstr>'so 02'!Oblast_tisku</vt:lpstr>
      <vt:lpstr>'so 03'!Oblast_tisku</vt:lpstr>
      <vt:lpstr>PocetMJ</vt:lpstr>
      <vt:lpstr>Poznamka</vt:lpstr>
      <vt:lpstr>Projektant</vt:lpstr>
      <vt:lpstr>PSV</vt:lpstr>
      <vt:lpstr>'so 02'!SloupecCC</vt:lpstr>
      <vt:lpstr>'so 03'!SloupecCC</vt:lpstr>
      <vt:lpstr>SloupecCC</vt:lpstr>
      <vt:lpstr>'so 02'!SloupecCisloPol</vt:lpstr>
      <vt:lpstr>'so 03'!SloupecCisloPol</vt:lpstr>
      <vt:lpstr>SloupecCisloPol</vt:lpstr>
      <vt:lpstr>'so 02'!SloupecJC</vt:lpstr>
      <vt:lpstr>'so 03'!SloupecJC</vt:lpstr>
      <vt:lpstr>SloupecJC</vt:lpstr>
      <vt:lpstr>'so 02'!SloupecMJ</vt:lpstr>
      <vt:lpstr>'so 03'!SloupecMJ</vt:lpstr>
      <vt:lpstr>SloupecMJ</vt:lpstr>
      <vt:lpstr>'so 02'!SloupecMnozstvi</vt:lpstr>
      <vt:lpstr>'so 03'!SloupecMnozstvi</vt:lpstr>
      <vt:lpstr>SloupecMnozstvi</vt:lpstr>
      <vt:lpstr>'so 02'!SloupecNazPol</vt:lpstr>
      <vt:lpstr>'so 03'!SloupecNazPol</vt:lpstr>
      <vt:lpstr>SloupecNazPol</vt:lpstr>
      <vt:lpstr>'so 02'!SloupecPC</vt:lpstr>
      <vt:lpstr>'so 03'!SloupecPC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Premio</dc:creator>
  <cp:lastModifiedBy>Admin</cp:lastModifiedBy>
  <cp:lastPrinted>2016-05-26T11:03:12Z</cp:lastPrinted>
  <dcterms:created xsi:type="dcterms:W3CDTF">2016-04-13T11:41:28Z</dcterms:created>
  <dcterms:modified xsi:type="dcterms:W3CDTF">2016-05-26T11:03:18Z</dcterms:modified>
</cp:coreProperties>
</file>